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t\Desktop\"/>
    </mc:Choice>
  </mc:AlternateContent>
  <bookViews>
    <workbookView xWindow="0" yWindow="0" windowWidth="28800" windowHeight="1123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1" i="1" l="1"/>
  <c r="I71" i="1"/>
  <c r="H71" i="1"/>
  <c r="G71" i="1"/>
  <c r="F71" i="1"/>
  <c r="E71" i="1"/>
  <c r="D71" i="1"/>
  <c r="C71" i="1"/>
  <c r="K69" i="1"/>
  <c r="K68" i="1"/>
  <c r="K67" i="1"/>
  <c r="K66" i="1"/>
  <c r="K65" i="1"/>
  <c r="K64" i="1"/>
  <c r="K63" i="1"/>
  <c r="K62" i="1"/>
  <c r="K61" i="1"/>
  <c r="K60" i="1"/>
  <c r="K59" i="1"/>
  <c r="K58" i="1"/>
  <c r="K57" i="1"/>
  <c r="K56" i="1"/>
  <c r="K55" i="1"/>
  <c r="K54" i="1"/>
  <c r="K53" i="1"/>
  <c r="K52" i="1"/>
  <c r="K51" i="1"/>
  <c r="K50" i="1"/>
  <c r="K49" i="1"/>
  <c r="K48" i="1"/>
  <c r="K47" i="1"/>
  <c r="K46" i="1"/>
  <c r="K45" i="1"/>
  <c r="C18" i="1"/>
  <c r="C15" i="1"/>
  <c r="K71" i="1" l="1"/>
  <c r="K24" i="1" s="1"/>
  <c r="K35" i="1"/>
  <c r="K26" i="1" l="1"/>
  <c r="J40" i="1" l="1"/>
  <c r="I40" i="1"/>
  <c r="H40" i="1"/>
  <c r="G40" i="1"/>
  <c r="F40" i="1"/>
  <c r="E40" i="1"/>
  <c r="D40" i="1"/>
  <c r="C40" i="1"/>
  <c r="K38" i="1"/>
  <c r="K37" i="1"/>
  <c r="K36" i="1"/>
  <c r="K34" i="1"/>
  <c r="K33" i="1"/>
  <c r="K32" i="1"/>
  <c r="K31" i="1"/>
  <c r="K27" i="1"/>
  <c r="K25" i="1"/>
  <c r="J29" i="1"/>
  <c r="I29" i="1"/>
  <c r="H29" i="1"/>
  <c r="G29" i="1"/>
  <c r="F29" i="1"/>
  <c r="E29" i="1"/>
  <c r="D29" i="1"/>
  <c r="C29" i="1"/>
  <c r="K29" i="1" l="1"/>
  <c r="J11" i="1" s="1"/>
  <c r="K40" i="1"/>
  <c r="J12" i="1" s="1"/>
  <c r="J14" i="1" l="1"/>
  <c r="K11" i="1" s="1"/>
  <c r="C19" i="1" l="1"/>
  <c r="J16" i="1" s="1"/>
  <c r="K12" i="1"/>
  <c r="K14" i="1" s="1"/>
</calcChain>
</file>

<file path=xl/comments1.xml><?xml version="1.0" encoding="utf-8"?>
<comments xmlns="http://schemas.openxmlformats.org/spreadsheetml/2006/main">
  <authors>
    <author>Mat Hultquist</author>
    <author>Mat</author>
  </authors>
  <commentList>
    <comment ref="A14" authorId="0" shapeId="0">
      <text>
        <r>
          <rPr>
            <b/>
            <sz val="9"/>
            <color indexed="81"/>
            <rFont val="Tahoma"/>
            <charset val="1"/>
          </rPr>
          <t>Mat Hultquist:</t>
        </r>
        <r>
          <rPr>
            <sz val="9"/>
            <color indexed="81"/>
            <rFont val="Tahoma"/>
            <charset val="1"/>
          </rPr>
          <t xml:space="preserve">
This is the date you received the PPP money in your bank account</t>
        </r>
      </text>
    </comment>
    <comment ref="A16" authorId="1" shapeId="0">
      <text>
        <r>
          <rPr>
            <b/>
            <sz val="9"/>
            <color indexed="81"/>
            <rFont val="Tahoma"/>
            <family val="2"/>
          </rPr>
          <t>Mat:</t>
        </r>
        <r>
          <rPr>
            <sz val="9"/>
            <color indexed="81"/>
            <rFont val="Tahoma"/>
            <family val="2"/>
          </rPr>
          <t xml:space="preserve">
Per the SBA, Borrowers with a biweekly (or more frequent) payroll schedule may elect to calculate eligible payroll costs using the 56 day period that begins on the first day of their first pay period following the date they received their PPP loan money.</t>
        </r>
      </text>
    </comment>
    <comment ref="A24" authorId="0" shapeId="0">
      <text>
        <r>
          <rPr>
            <b/>
            <sz val="9"/>
            <color indexed="81"/>
            <rFont val="Tahoma"/>
            <family val="2"/>
          </rPr>
          <t>Mat Hultquist:</t>
        </r>
        <r>
          <rPr>
            <sz val="9"/>
            <color indexed="81"/>
            <rFont val="Tahoma"/>
            <family val="2"/>
          </rPr>
          <t xml:space="preserve">
Enter gross wages in the table below, per employee, per payrun</t>
        </r>
      </text>
    </comment>
    <comment ref="A25" authorId="0" shapeId="0">
      <text>
        <r>
          <rPr>
            <b/>
            <sz val="9"/>
            <color indexed="81"/>
            <rFont val="Tahoma"/>
            <family val="2"/>
          </rPr>
          <t>Mat Hultquist:</t>
        </r>
        <r>
          <rPr>
            <sz val="9"/>
            <color indexed="81"/>
            <rFont val="Tahoma"/>
            <family val="2"/>
          </rPr>
          <t xml:space="preserve">
Company match (DOES NOT include amounts withheld from employee pay)
</t>
        </r>
      </text>
    </comment>
    <comment ref="A26" authorId="0" shapeId="0">
      <text>
        <r>
          <rPr>
            <b/>
            <sz val="9"/>
            <color indexed="81"/>
            <rFont val="Tahoma"/>
            <charset val="1"/>
          </rPr>
          <t>Mat Hultquist:</t>
        </r>
        <r>
          <rPr>
            <sz val="9"/>
            <color indexed="81"/>
            <rFont val="Tahoma"/>
            <charset val="1"/>
          </rPr>
          <t xml:space="preserve">
DO NOT include portion deducted from employees pay</t>
        </r>
      </text>
    </comment>
    <comment ref="A27" authorId="0" shapeId="0">
      <text>
        <r>
          <rPr>
            <b/>
            <sz val="9"/>
            <color indexed="81"/>
            <rFont val="Tahoma"/>
            <family val="2"/>
          </rPr>
          <t>Mat Hultquist:</t>
        </r>
        <r>
          <rPr>
            <sz val="9"/>
            <color indexed="81"/>
            <rFont val="Tahoma"/>
            <family val="2"/>
          </rPr>
          <t xml:space="preserve">
State taxes paid by company on payroll</t>
        </r>
      </text>
    </comment>
    <comment ref="A31" authorId="1" shapeId="0">
      <text>
        <r>
          <rPr>
            <b/>
            <sz val="9"/>
            <color indexed="81"/>
            <rFont val="Tahoma"/>
            <family val="2"/>
          </rPr>
          <t>Mat:</t>
        </r>
        <r>
          <rPr>
            <sz val="9"/>
            <color indexed="81"/>
            <rFont val="Tahoma"/>
            <family val="2"/>
          </rPr>
          <t xml:space="preserve">
Includes business rent or lease payments pursuant to lease agreements for real AND personal property in force before 2/15/20
</t>
        </r>
      </text>
    </comment>
    <comment ref="A37" authorId="1" shapeId="0">
      <text>
        <r>
          <rPr>
            <b/>
            <sz val="9"/>
            <color indexed="81"/>
            <rFont val="Tahoma"/>
            <family val="2"/>
          </rPr>
          <t>Mat:</t>
        </r>
        <r>
          <rPr>
            <sz val="9"/>
            <color indexed="81"/>
            <rFont val="Tahoma"/>
            <family val="2"/>
          </rPr>
          <t xml:space="preserve">
There is still no clear definition of what entails transportation costs</t>
        </r>
      </text>
    </comment>
    <comment ref="A38" authorId="1" shapeId="0">
      <text>
        <r>
          <rPr>
            <b/>
            <sz val="9"/>
            <color indexed="81"/>
            <rFont val="Tahoma"/>
            <family val="2"/>
          </rPr>
          <t>Mat:</t>
        </r>
        <r>
          <rPr>
            <sz val="9"/>
            <color indexed="81"/>
            <rFont val="Tahoma"/>
            <family val="2"/>
          </rPr>
          <t xml:space="preserve">
Includes payment of mortgage interest on real AND personal property if loan in place before 2/15/20</t>
        </r>
      </text>
    </comment>
    <comment ref="A43" authorId="1" shapeId="0">
      <text>
        <r>
          <rPr>
            <b/>
            <sz val="9"/>
            <color indexed="81"/>
            <rFont val="Tahoma"/>
            <family val="2"/>
          </rPr>
          <t>Mat:</t>
        </r>
        <r>
          <rPr>
            <sz val="9"/>
            <color indexed="81"/>
            <rFont val="Tahoma"/>
            <family val="2"/>
          </rPr>
          <t xml:space="preserve">
Enter gross wages per payrun, per employee.  Do not reduce the amount of gross wages for any amounts that are greater than $100,000 when annualized.
For LLC members or partners, please enter the total gross amount of their Guaranteed Payments.</t>
        </r>
      </text>
    </comment>
  </commentList>
</comments>
</file>

<file path=xl/sharedStrings.xml><?xml version="1.0" encoding="utf-8"?>
<sst xmlns="http://schemas.openxmlformats.org/spreadsheetml/2006/main" count="94" uniqueCount="92">
  <si>
    <t>8 Week Date</t>
  </si>
  <si>
    <t>Company name:</t>
  </si>
  <si>
    <t>PPP Loan Amount</t>
  </si>
  <si>
    <t>Spending Summary</t>
  </si>
  <si>
    <t>Other Costs</t>
  </si>
  <si>
    <t>Total</t>
  </si>
  <si>
    <t>Amount</t>
  </si>
  <si>
    <t>%</t>
  </si>
  <si>
    <t>Check</t>
  </si>
  <si>
    <t>SUTA</t>
  </si>
  <si>
    <t xml:space="preserve">  Total payroll and benefits</t>
  </si>
  <si>
    <t>Rent</t>
  </si>
  <si>
    <t>Electric</t>
  </si>
  <si>
    <t>Gas</t>
  </si>
  <si>
    <t>Water</t>
  </si>
  <si>
    <t>Internet</t>
  </si>
  <si>
    <t>Transportation</t>
  </si>
  <si>
    <t>Interest on a mortgage</t>
  </si>
  <si>
    <t xml:space="preserve">  Total Other Costs</t>
  </si>
  <si>
    <t>Week 1</t>
  </si>
  <si>
    <t>Week 2</t>
  </si>
  <si>
    <t>Week 3</t>
  </si>
  <si>
    <t>Week 4</t>
  </si>
  <si>
    <t>Week 5</t>
  </si>
  <si>
    <t>Week 6</t>
  </si>
  <si>
    <t>Week 7</t>
  </si>
  <si>
    <t>Week 8</t>
  </si>
  <si>
    <t>Remaining PPP Loan Proceeds</t>
  </si>
  <si>
    <t xml:space="preserve">Payroll and benefits </t>
  </si>
  <si>
    <t>XYZ Company</t>
  </si>
  <si>
    <t>PPP Loan Usage Tracking</t>
  </si>
  <si>
    <t>Employer paid 401(k) match</t>
  </si>
  <si>
    <t>Company portion of health insurance benefits</t>
  </si>
  <si>
    <t>cannot exceed 25%</t>
  </si>
  <si>
    <t>Use of this spreadsheet in no way guarantees forgiveness of your PPP loan and should not be construed as tax, legal or banking advice. Please consult with your CPA, attorney or banker</t>
  </si>
  <si>
    <t>for further information and clarification of rules surrounding PPP loans and the use of PPP loan proceeds.</t>
  </si>
  <si>
    <t xml:space="preserve">This spreadsheet was developed by The Hultquist Firm, CPA, PC, based on rules in effect at the time of development.  Please note that final rules by the SBA and/or US Treasury may change.  </t>
  </si>
  <si>
    <t xml:space="preserve">The Hultquist Firm, CPA, PC is a full-service CPA firm specializing in tax planning, tax preparation, outsourced controller and CFO services, business advisory and attestation services.  </t>
  </si>
  <si>
    <t>Learn more at www.thehultquistfirm.com</t>
  </si>
  <si>
    <t>Date received PPP money</t>
  </si>
  <si>
    <t>Personalize your business input in the Yellow cells ONLY</t>
  </si>
  <si>
    <t>Hover over red triangles for specific input explanations</t>
  </si>
  <si>
    <t>Existing input for example only, please delete existing data</t>
  </si>
  <si>
    <t>Telephone</t>
  </si>
  <si>
    <t>Electing Alternate Payroll Covered Period?</t>
  </si>
  <si>
    <t>Date of first day of first pay period after receipt of PPP money</t>
  </si>
  <si>
    <t>Alternative 8 Week Date</t>
  </si>
  <si>
    <t>Yes</t>
  </si>
  <si>
    <t>Gross wages (from below)</t>
  </si>
  <si>
    <t>Gross Wages Calculation</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</si>
  <si>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</si>
  <si>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</si>
  <si>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</si>
  <si>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</si>
  <si>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</si>
  <si>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</si>
  <si>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</si>
  <si>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</si>
  <si>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</si>
  <si>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</si>
  <si>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</si>
  <si>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</si>
  <si>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</si>
  <si>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</si>
  <si>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</si>
  <si>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</si>
  <si>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</si>
  <si>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</si>
  <si>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</si>
  <si>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</si>
  <si>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21</t>
  </si>
  <si>
    <t>Employee 22</t>
  </si>
  <si>
    <t>Employee 23</t>
  </si>
  <si>
    <t>Employee 24</t>
  </si>
  <si>
    <t>Employee 25</t>
  </si>
  <si>
    <t xml:space="preserve">  Total</t>
  </si>
  <si>
    <t>Payrun 1</t>
  </si>
  <si>
    <t>Payrun 2</t>
  </si>
  <si>
    <t>Payrun 3</t>
  </si>
  <si>
    <t>Payrun 4</t>
  </si>
  <si>
    <t>Payrun 5</t>
  </si>
  <si>
    <t>Payrun 6</t>
  </si>
  <si>
    <t>Payrun 7</t>
  </si>
  <si>
    <t>Payrun 8</t>
  </si>
  <si>
    <t>**PLEASE NOTE - Per the SBA Loan Foregiveness Application, "Eligible</t>
  </si>
  <si>
    <t xml:space="preserve">Payroll Costs" include payroll costs paid AND incurred during the 8 week </t>
  </si>
  <si>
    <t>covered period.  Payroll paid is considered paid on the day that paychecks are</t>
  </si>
  <si>
    <t>distributed or the Borrower initiates an ACH transaction.</t>
  </si>
  <si>
    <t>Payroll costs are considered incurred on the day that the employee's pay is earned.</t>
  </si>
  <si>
    <t>Payroll costs incurred but not paid during the Borrower's last pay period of their 8 week</t>
  </si>
  <si>
    <t>period are eligible for forgiveness if paid on or before the next regular payroll date.</t>
  </si>
  <si>
    <t>Please enter data in yellow highlighted cells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</si>
</sst>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i/>
      <sz val="11"/>
      <color rgb="FFFF0000"/>
      <name val="Calibri"/>
      <family val="2"/>
      <scheme val="minor"/>
    </font>
    <font>
      <b/>
      <i/>
      <sz val="9"/>
      <color rgb="FFFF0000"/>
      <name val="Calibri"/>
      <family val="2"/>
      <scheme val="minor"/>
    </font>
    <font>
      <b/>
      <i/>
      <sz val="9"/>
      <name val="Calibri"/>
      <family val="2"/>
      <scheme val="minor"/>
    </font>
    <font>
      <b/>
      <sz val="16"/>
      <color theme="1"/>
      <name val="Calibri"/>
      <family val="2"/>
      <scheme val="minor"/>
    </font>
    <font>
      <b/>
      <sz val="12"/>
      <color rgb="FFFF0000"/>
      <name val="Calibri"/>
      <family val="2"/>
      <scheme val="minor"/>
    </font>
    <font>
      <b/>
      <i/>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44" fontId="0" fillId="2" borderId="0" xfId="2" applyFont="1" applyFill="1" applyProtection="1">
      <protection locked="0"/>
    </xf>
    <xf numFmtId="14" fontId="0" fillId="2" borderId="0" xfId="1" applyNumberFormat="1" applyFont="1" applyFill="1" applyProtection="1">
      <protection locked="0"/>
    </xf>
    <xf numFmtId="43" fontId="0" fillId="2" borderId="2" xfId="1" applyFont="1" applyFill="1" applyBorder="1" applyProtection="1">
      <protection locked="0"/>
    </xf>
    <xf numFmtId="164" fontId="0" fillId="0" borderId="0" xfId="1" applyNumberFormat="1" applyFont="1" applyProtection="1"/>
    <xf numFmtId="43" fontId="0" fillId="0" borderId="0" xfId="1" applyFont="1" applyProtection="1"/>
    <xf numFmtId="43" fontId="3" fillId="0" borderId="0" xfId="1" applyFont="1" applyProtection="1"/>
    <xf numFmtId="164" fontId="3" fillId="0" borderId="0" xfId="1" applyNumberFormat="1" applyFont="1" applyProtection="1"/>
    <xf numFmtId="164" fontId="9" fillId="0" borderId="0" xfId="1" applyNumberFormat="1" applyFont="1" applyProtection="1"/>
    <xf numFmtId="164" fontId="10" fillId="0" borderId="0" xfId="1" applyNumberFormat="1" applyFont="1" applyProtection="1"/>
    <xf numFmtId="43" fontId="3" fillId="0" borderId="2" xfId="1" applyFont="1" applyBorder="1" applyProtection="1"/>
    <xf numFmtId="44" fontId="0" fillId="0" borderId="0" xfId="2" applyFont="1" applyProtection="1"/>
    <xf numFmtId="164" fontId="0" fillId="0" borderId="6" xfId="1" applyNumberFormat="1" applyFont="1" applyBorder="1" applyProtection="1"/>
    <xf numFmtId="164" fontId="0" fillId="0" borderId="0" xfId="1" applyNumberFormat="1" applyFont="1" applyBorder="1" applyProtection="1"/>
    <xf numFmtId="43" fontId="0" fillId="0" borderId="0" xfId="1" applyFont="1" applyBorder="1" applyProtection="1"/>
    <xf numFmtId="164" fontId="0" fillId="0" borderId="7" xfId="1" applyNumberFormat="1" applyFont="1" applyBorder="1" applyProtection="1"/>
    <xf numFmtId="164" fontId="0" fillId="0" borderId="8" xfId="1" applyNumberFormat="1" applyFont="1" applyBorder="1" applyProtection="1"/>
    <xf numFmtId="164" fontId="0" fillId="0" borderId="9" xfId="1" applyNumberFormat="1" applyFont="1" applyBorder="1" applyProtection="1"/>
    <xf numFmtId="43" fontId="0" fillId="0" borderId="9" xfId="1" applyFont="1" applyBorder="1" applyProtection="1"/>
    <xf numFmtId="164" fontId="0" fillId="0" borderId="10" xfId="1" applyNumberFormat="1" applyFont="1" applyBorder="1" applyProtection="1"/>
    <xf numFmtId="164" fontId="3" fillId="0" borderId="1" xfId="1" applyNumberFormat="1" applyFont="1" applyBorder="1" applyAlignment="1" applyProtection="1">
      <alignment horizontal="center"/>
    </xf>
    <xf numFmtId="10" fontId="0" fillId="0" borderId="7" xfId="3" applyNumberFormat="1" applyFont="1" applyBorder="1" applyProtection="1"/>
    <xf numFmtId="14" fontId="0" fillId="0" borderId="0" xfId="1" applyNumberFormat="1" applyFont="1" applyProtection="1"/>
    <xf numFmtId="164" fontId="0" fillId="0" borderId="3" xfId="1" applyNumberFormat="1" applyFont="1" applyBorder="1" applyProtection="1"/>
    <xf numFmtId="164" fontId="0" fillId="0" borderId="4" xfId="1" applyNumberFormat="1" applyFont="1" applyBorder="1" applyProtection="1"/>
    <xf numFmtId="43" fontId="0" fillId="0" borderId="4" xfId="1" applyFont="1" applyBorder="1" applyProtection="1"/>
    <xf numFmtId="10" fontId="0" fillId="0" borderId="5" xfId="3" applyNumberFormat="1" applyFont="1" applyBorder="1" applyProtection="1"/>
    <xf numFmtId="10" fontId="0" fillId="0" borderId="10" xfId="3" applyNumberFormat="1" applyFont="1" applyBorder="1" applyProtection="1"/>
    <xf numFmtId="164" fontId="8" fillId="0" borderId="0" xfId="1" applyNumberFormat="1" applyFont="1" applyProtection="1"/>
    <xf numFmtId="164" fontId="2" fillId="0" borderId="0" xfId="1" applyNumberFormat="1" applyFont="1" applyProtection="1"/>
    <xf numFmtId="164" fontId="3" fillId="0" borderId="0" xfId="1" applyNumberFormat="1" applyFont="1" applyAlignment="1" applyProtection="1">
      <alignment horizontal="center"/>
    </xf>
    <xf numFmtId="164" fontId="3" fillId="2" borderId="0" xfId="1" applyNumberFormat="1" applyFont="1" applyFill="1" applyAlignment="1" applyProtection="1">
      <alignment horizontal="center"/>
      <protection locked="0"/>
    </xf>
    <xf numFmtId="164" fontId="11" fillId="0" borderId="0" xfId="1" applyNumberFormat="1" applyFont="1" applyAlignment="1" applyProtection="1">
      <alignment horizontal="center"/>
    </xf>
    <xf numFmtId="164" fontId="12" fillId="0" borderId="0" xfId="1" applyNumberFormat="1" applyFont="1" applyFill="1" applyAlignment="1" applyProtection="1">
      <alignment horizontal="center"/>
    </xf>
    <xf numFmtId="14" fontId="0" fillId="0" borderId="0" xfId="1" applyNumberFormat="1" applyFont="1" applyFill="1" applyAlignment="1" applyProtection="1">
      <alignment horizontal="right"/>
    </xf>
    <xf numFmtId="14" fontId="0" fillId="2" borderId="0" xfId="1" applyNumberFormat="1" applyFont="1" applyFill="1" applyAlignment="1" applyProtection="1">
      <alignment horizontal="right"/>
    </xf>
    <xf numFmtId="43" fontId="3" fillId="0" borderId="1" xfId="1" applyFont="1" applyBorder="1" applyAlignment="1" applyProtection="1">
      <alignment horizontal="center"/>
    </xf>
    <xf numFmtId="164" fontId="0" fillId="2" borderId="0" xfId="1" applyNumberFormat="1" applyFont="1" applyFill="1" applyProtection="1"/>
    <xf numFmtId="43" fontId="0" fillId="0" borderId="2" xfId="1" applyFont="1" applyBorder="1" applyProtection="1"/>
    <xf numFmtId="164" fontId="13" fillId="0" borderId="0" xfId="1" applyNumberFormat="1" applyFont="1" applyProtection="1"/>
    <xf numFmtId="43" fontId="0" fillId="2" borderId="2" xfId="1" applyFont="1" applyFill="1" applyBorder="1" applyProtection="1"/>
    <xf numFmtId="43" fontId="3" fillId="0" borderId="11" xfId="1" applyFont="1" applyBorder="1" applyProtection="1"/>
    <xf numFmtId="43" fontId="0" fillId="0" borderId="0" xfId="1" applyFont="1" applyFill="1" applyBorder="1" applyProtection="1">
      <protection locked="0"/>
    </xf>
    <xf numFmtId="164" fontId="3" fillId="0" borderId="3" xfId="1" applyNumberFormat="1" applyFont="1" applyBorder="1" applyProtection="1"/>
    <xf numFmtId="164" fontId="3" fillId="0" borderId="4" xfId="1" applyNumberFormat="1" applyFont="1" applyBorder="1" applyProtection="1"/>
    <xf numFmtId="164" fontId="3" fillId="0" borderId="5" xfId="1" applyNumberFormat="1" applyFont="1" applyBorder="1" applyProtection="1"/>
    <xf numFmtId="164" fontId="8" fillId="0" borderId="6" xfId="1" applyNumberFormat="1" applyFont="1" applyBorder="1" applyProtection="1"/>
    <xf numFmtId="164" fontId="8" fillId="0" borderId="0" xfId="1" applyNumberFormat="1" applyFont="1" applyBorder="1" applyProtection="1"/>
    <xf numFmtId="164" fontId="8" fillId="0" borderId="7" xfId="1" applyNumberFormat="1" applyFont="1" applyBorder="1" applyProtection="1"/>
    <xf numFmtId="164" fontId="8" fillId="0" borderId="8" xfId="1" applyNumberFormat="1" applyFont="1" applyBorder="1" applyProtection="1"/>
    <xf numFmtId="164" fontId="8" fillId="0" borderId="9" xfId="1" applyNumberFormat="1" applyFont="1" applyBorder="1" applyProtection="1"/>
    <xf numFmtId="164" fontId="8" fillId="0" borderId="10" xfId="1" applyNumberFormat="1" applyFont="1" applyBorder="1" applyProtection="1"/>
    <xf numFmtId="164" fontId="3" fillId="3" borderId="0" xfId="1" applyNumberFormat="1" applyFont="1" applyFill="1" applyAlignment="1" applyProtection="1">
      <alignment horizontal="center"/>
    </xf>
    <xf numFmtId="164" fontId="3" fillId="2" borderId="0" xfId="1" applyNumberFormat="1" applyFont="1" applyFill="1" applyAlignment="1" applyProtection="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1027232</xdr:colOff>
      <xdr:row>4</xdr:row>
      <xdr:rowOff>162169</xdr:rowOff>
    </xdr:to>
    <xdr:pic>
      <xdr:nvPicPr>
        <xdr:cNvPr id="5" name="Picture 4">
          <a:extLst>
            <a:ext uri="{FF2B5EF4-FFF2-40B4-BE49-F238E27FC236}">
              <a16:creationId xmlns:a16="http://schemas.microsoft.com/office/drawing/2014/main" xmlns="" id="{44D93382-9AF7-48E4-B3C2-A2B18F8A3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27232" cy="10257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78"/>
  <sheetViews>
    <sheetView tabSelected="1" zoomScaleNormal="100" workbookViewId="0">
      <selection activeCell="G8" sqref="G8"/>
    </sheetView>
  </sheetViews>
  <sheetFormatPr defaultColWidth="9.140625" defaultRowHeight="15" x14ac:dyDescent="0.25"/>
  <cols>
    <col min="1" max="1" width="56.85546875" style="4" customWidth="1"/>
    <col min="2" max="2" width="4.7109375" style="4" customWidth="1"/>
    <col min="3" max="3" width="14.28515625" style="4" customWidth="1"/>
    <col min="4" max="6" width="11.28515625" style="4" customWidth="1"/>
    <col min="7" max="7" width="17.42578125" style="4" customWidth="1"/>
    <col min="8" max="10" width="11.28515625" style="4" customWidth="1"/>
    <col min="11" max="11" width="13" style="4" customWidth="1"/>
    <col min="12" max="16384" width="9.140625" style="4"/>
  </cols>
  <sheetData>
    <row r="2" spans="1:12" ht="21" customHeight="1" x14ac:dyDescent="0.35">
      <c r="B2" s="32" t="s">
        <v>40</v>
      </c>
      <c r="C2" s="32"/>
      <c r="D2" s="32"/>
      <c r="E2" s="32"/>
      <c r="F2" s="32"/>
      <c r="G2" s="32"/>
    </row>
    <row r="3" spans="1:12" ht="15.75" x14ac:dyDescent="0.25">
      <c r="B3" s="33" t="s">
        <v>41</v>
      </c>
      <c r="C3" s="33"/>
      <c r="D3" s="33"/>
      <c r="E3" s="33"/>
      <c r="F3" s="33"/>
      <c r="G3" s="33"/>
    </row>
    <row r="4" spans="1:12" x14ac:dyDescent="0.25">
      <c r="B4" s="52" t="s">
        <v>42</v>
      </c>
      <c r="C4" s="52"/>
      <c r="D4" s="52"/>
      <c r="E4" s="52"/>
      <c r="F4" s="52"/>
      <c r="G4" s="52"/>
    </row>
    <row r="5" spans="1:12" x14ac:dyDescent="0.25">
      <c r="B5" s="53" t="s">
        <v>91</v>
      </c>
      <c r="C5" s="53"/>
      <c r="D5" s="53"/>
      <c r="E5" s="53"/>
      <c r="F5" s="53"/>
      <c r="G5" s="53"/>
    </row>
    <row r="8" spans="1:12" ht="18.75" x14ac:dyDescent="0.3">
      <c r="A8" s="29" t="s">
        <v>30</v>
      </c>
    </row>
    <row r="9" spans="1:12" ht="18.75" x14ac:dyDescent="0.3">
      <c r="A9" s="29" t="s">
        <v>1</v>
      </c>
      <c r="C9" s="31" t="s">
        <v>29</v>
      </c>
      <c r="D9" s="31"/>
      <c r="E9" s="31"/>
    </row>
    <row r="10" spans="1:12" ht="19.5" thickBot="1" x14ac:dyDescent="0.35">
      <c r="A10" s="29"/>
      <c r="G10" s="7" t="s">
        <v>3</v>
      </c>
      <c r="J10" s="30" t="s">
        <v>6</v>
      </c>
      <c r="K10" s="30" t="s">
        <v>7</v>
      </c>
    </row>
    <row r="11" spans="1:12" ht="18.75" x14ac:dyDescent="0.3">
      <c r="A11" s="29"/>
      <c r="G11" s="23" t="s">
        <v>28</v>
      </c>
      <c r="H11" s="24"/>
      <c r="I11" s="24"/>
      <c r="J11" s="25">
        <f>K29</f>
        <v>68449.846153846156</v>
      </c>
      <c r="K11" s="26">
        <f>J11/J14</f>
        <v>0.88707146631044831</v>
      </c>
    </row>
    <row r="12" spans="1:12" ht="15.75" thickBot="1" x14ac:dyDescent="0.3">
      <c r="G12" s="12" t="s">
        <v>4</v>
      </c>
      <c r="H12" s="13"/>
      <c r="I12" s="13"/>
      <c r="J12" s="18">
        <f>K40</f>
        <v>8714</v>
      </c>
      <c r="K12" s="27">
        <f>J12/J14</f>
        <v>0.11292853368955171</v>
      </c>
      <c r="L12" s="28" t="s">
        <v>33</v>
      </c>
    </row>
    <row r="13" spans="1:12" x14ac:dyDescent="0.25">
      <c r="A13" s="4" t="s">
        <v>2</v>
      </c>
      <c r="C13" s="1">
        <v>150000</v>
      </c>
      <c r="G13" s="12"/>
      <c r="H13" s="13"/>
      <c r="I13" s="13"/>
      <c r="J13" s="14"/>
      <c r="K13" s="21"/>
    </row>
    <row r="14" spans="1:12" x14ac:dyDescent="0.25">
      <c r="A14" s="4" t="s">
        <v>39</v>
      </c>
      <c r="C14" s="2">
        <v>43941</v>
      </c>
      <c r="G14" s="12" t="s">
        <v>5</v>
      </c>
      <c r="H14" s="13"/>
      <c r="I14" s="13"/>
      <c r="J14" s="14">
        <f>SUM(J11:J12)</f>
        <v>77163.846153846156</v>
      </c>
      <c r="K14" s="21">
        <f>SUM(K11:K12)</f>
        <v>1</v>
      </c>
    </row>
    <row r="15" spans="1:12" x14ac:dyDescent="0.25">
      <c r="A15" s="4" t="s">
        <v>0</v>
      </c>
      <c r="C15" s="22">
        <f>C14+55</f>
        <v>43996</v>
      </c>
      <c r="G15" s="12"/>
      <c r="H15" s="13"/>
      <c r="I15" s="13"/>
      <c r="J15" s="14"/>
      <c r="K15" s="15"/>
    </row>
    <row r="16" spans="1:12" ht="15.75" thickBot="1" x14ac:dyDescent="0.3">
      <c r="A16" s="4" t="s">
        <v>44</v>
      </c>
      <c r="C16" s="35" t="s">
        <v>47</v>
      </c>
      <c r="G16" s="16" t="s">
        <v>8</v>
      </c>
      <c r="H16" s="17"/>
      <c r="I16" s="17"/>
      <c r="J16" s="18">
        <f>C13-C19</f>
        <v>77163.846153846156</v>
      </c>
      <c r="K16" s="19"/>
    </row>
    <row r="17" spans="1:12" x14ac:dyDescent="0.25">
      <c r="A17" s="4" t="s">
        <v>45</v>
      </c>
      <c r="C17" s="35">
        <v>43947</v>
      </c>
    </row>
    <row r="18" spans="1:12" x14ac:dyDescent="0.25">
      <c r="A18" s="4" t="s">
        <v>46</v>
      </c>
      <c r="C18" s="34">
        <f>IF(C16="Yes",C17+55,"N/A")</f>
        <v>44002</v>
      </c>
    </row>
    <row r="19" spans="1:12" x14ac:dyDescent="0.25">
      <c r="A19" s="4" t="s">
        <v>27</v>
      </c>
      <c r="C19" s="11">
        <f>C13-J14</f>
        <v>72836.153846153844</v>
      </c>
    </row>
    <row r="22" spans="1:12" x14ac:dyDescent="0.25">
      <c r="C22" s="20" t="s">
        <v>19</v>
      </c>
      <c r="D22" s="20" t="s">
        <v>20</v>
      </c>
      <c r="E22" s="20" t="s">
        <v>21</v>
      </c>
      <c r="F22" s="20" t="s">
        <v>22</v>
      </c>
      <c r="G22" s="20" t="s">
        <v>23</v>
      </c>
      <c r="H22" s="20" t="s">
        <v>24</v>
      </c>
      <c r="I22" s="20" t="s">
        <v>25</v>
      </c>
      <c r="J22" s="20" t="s">
        <v>26</v>
      </c>
      <c r="K22" s="20" t="s">
        <v>5</v>
      </c>
    </row>
    <row r="24" spans="1:12" x14ac:dyDescent="0.25">
      <c r="A24" s="4" t="s">
        <v>48</v>
      </c>
      <c r="C24" s="42"/>
      <c r="D24" s="42"/>
      <c r="E24" s="42"/>
      <c r="F24" s="42"/>
      <c r="G24" s="42"/>
      <c r="H24" s="42"/>
      <c r="I24" s="42"/>
      <c r="J24" s="42"/>
      <c r="K24" s="10">
        <f>K71</f>
        <v>54153.846153846149</v>
      </c>
      <c r="L24" s="5"/>
    </row>
    <row r="25" spans="1:12" x14ac:dyDescent="0.25">
      <c r="A25" s="4" t="s">
        <v>31</v>
      </c>
      <c r="C25" s="3">
        <v>625</v>
      </c>
      <c r="D25" s="3">
        <v>298</v>
      </c>
      <c r="E25" s="3"/>
      <c r="F25" s="3"/>
      <c r="G25" s="3"/>
      <c r="H25" s="3">
        <v>600</v>
      </c>
      <c r="I25" s="3"/>
      <c r="J25" s="3"/>
      <c r="K25" s="10">
        <f t="shared" ref="K25:K27" si="0">SUM(C25:J25)</f>
        <v>1523</v>
      </c>
      <c r="L25" s="5"/>
    </row>
    <row r="26" spans="1:12" x14ac:dyDescent="0.25">
      <c r="A26" s="4" t="s">
        <v>32</v>
      </c>
      <c r="C26" s="3">
        <v>4250</v>
      </c>
      <c r="D26" s="3">
        <v>4250</v>
      </c>
      <c r="E26" s="3"/>
      <c r="F26" s="3"/>
      <c r="G26" s="3"/>
      <c r="H26" s="3">
        <v>4000</v>
      </c>
      <c r="I26" s="3"/>
      <c r="J26" s="3"/>
      <c r="K26" s="10">
        <f t="shared" si="0"/>
        <v>12500</v>
      </c>
      <c r="L26" s="5"/>
    </row>
    <row r="27" spans="1:12" x14ac:dyDescent="0.25">
      <c r="A27" s="4" t="s">
        <v>9</v>
      </c>
      <c r="C27" s="3">
        <v>123</v>
      </c>
      <c r="D27" s="3">
        <v>65</v>
      </c>
      <c r="E27" s="3"/>
      <c r="F27" s="3"/>
      <c r="G27" s="3"/>
      <c r="H27" s="3">
        <v>85</v>
      </c>
      <c r="I27" s="3"/>
      <c r="J27" s="3"/>
      <c r="K27" s="10">
        <f t="shared" si="0"/>
        <v>273</v>
      </c>
      <c r="L27" s="5"/>
    </row>
    <row r="28" spans="1:12" x14ac:dyDescent="0.25">
      <c r="C28" s="5"/>
      <c r="D28" s="5"/>
      <c r="E28" s="5"/>
      <c r="F28" s="5"/>
      <c r="G28" s="5"/>
      <c r="H28" s="5"/>
      <c r="I28" s="5"/>
      <c r="J28" s="5"/>
      <c r="K28" s="6"/>
      <c r="L28" s="5"/>
    </row>
    <row r="29" spans="1:12" s="7" customFormat="1" x14ac:dyDescent="0.25">
      <c r="A29" s="7" t="s">
        <v>10</v>
      </c>
      <c r="C29" s="6">
        <f>SUM(C23:C27)</f>
        <v>4998</v>
      </c>
      <c r="D29" s="6">
        <f>SUM(D23:D27)</f>
        <v>4613</v>
      </c>
      <c r="E29" s="6">
        <f>SUM(E23:E27)</f>
        <v>0</v>
      </c>
      <c r="F29" s="6">
        <f>SUM(F23:F27)</f>
        <v>0</v>
      </c>
      <c r="G29" s="6">
        <f>SUM(G23:G27)</f>
        <v>0</v>
      </c>
      <c r="H29" s="6">
        <f>SUM(H23:H27)</f>
        <v>4685</v>
      </c>
      <c r="I29" s="6">
        <f>SUM(I23:I27)</f>
        <v>0</v>
      </c>
      <c r="J29" s="6">
        <f>SUM(J23:J27)</f>
        <v>0</v>
      </c>
      <c r="K29" s="6">
        <f>SUM(K23:K27)</f>
        <v>68449.846153846156</v>
      </c>
      <c r="L29" s="6"/>
    </row>
    <row r="30" spans="1:12" x14ac:dyDescent="0.25">
      <c r="C30" s="5"/>
      <c r="D30" s="5"/>
      <c r="E30" s="5"/>
      <c r="F30" s="5"/>
      <c r="G30" s="5"/>
      <c r="H30" s="5"/>
      <c r="I30" s="5"/>
      <c r="J30" s="5"/>
      <c r="K30" s="6"/>
      <c r="L30" s="5"/>
    </row>
    <row r="31" spans="1:12" x14ac:dyDescent="0.25">
      <c r="A31" s="4" t="s">
        <v>11</v>
      </c>
      <c r="C31" s="3">
        <v>3500</v>
      </c>
      <c r="D31" s="3">
        <v>3500</v>
      </c>
      <c r="E31" s="3"/>
      <c r="F31" s="3"/>
      <c r="G31" s="3"/>
      <c r="H31" s="3"/>
      <c r="I31" s="3"/>
      <c r="J31" s="3"/>
      <c r="K31" s="10">
        <f t="shared" ref="K31:K38" si="1">SUM(C31:J31)</f>
        <v>7000</v>
      </c>
      <c r="L31" s="5"/>
    </row>
    <row r="32" spans="1:12" x14ac:dyDescent="0.25">
      <c r="A32" s="4" t="s">
        <v>12</v>
      </c>
      <c r="C32" s="3">
        <v>500</v>
      </c>
      <c r="D32" s="3">
        <v>550</v>
      </c>
      <c r="E32" s="3"/>
      <c r="F32" s="3"/>
      <c r="G32" s="3"/>
      <c r="H32" s="3"/>
      <c r="I32" s="3"/>
      <c r="J32" s="3"/>
      <c r="K32" s="10">
        <f t="shared" si="1"/>
        <v>1050</v>
      </c>
      <c r="L32" s="5"/>
    </row>
    <row r="33" spans="1:21" x14ac:dyDescent="0.25">
      <c r="A33" s="4" t="s">
        <v>13</v>
      </c>
      <c r="C33" s="3">
        <v>50</v>
      </c>
      <c r="D33" s="3">
        <v>40</v>
      </c>
      <c r="E33" s="3"/>
      <c r="F33" s="3"/>
      <c r="G33" s="3"/>
      <c r="H33" s="3"/>
      <c r="I33" s="3"/>
      <c r="J33" s="3"/>
      <c r="K33" s="10">
        <f t="shared" si="1"/>
        <v>90</v>
      </c>
      <c r="L33" s="5"/>
    </row>
    <row r="34" spans="1:21" x14ac:dyDescent="0.25">
      <c r="A34" s="4" t="s">
        <v>14</v>
      </c>
      <c r="C34" s="3">
        <v>45</v>
      </c>
      <c r="D34" s="3">
        <v>40</v>
      </c>
      <c r="E34" s="3"/>
      <c r="F34" s="3"/>
      <c r="G34" s="3"/>
      <c r="H34" s="3"/>
      <c r="I34" s="3"/>
      <c r="J34" s="3"/>
      <c r="K34" s="10">
        <f t="shared" si="1"/>
        <v>85</v>
      </c>
      <c r="L34" s="5"/>
    </row>
    <row r="35" spans="1:21" x14ac:dyDescent="0.25">
      <c r="A35" s="4" t="s">
        <v>43</v>
      </c>
      <c r="C35" s="3">
        <v>50</v>
      </c>
      <c r="D35" s="3">
        <v>50</v>
      </c>
      <c r="E35" s="3"/>
      <c r="F35" s="3"/>
      <c r="G35" s="3"/>
      <c r="H35" s="3"/>
      <c r="I35" s="3"/>
      <c r="J35" s="3"/>
      <c r="K35" s="10">
        <f t="shared" si="1"/>
        <v>100</v>
      </c>
      <c r="L35" s="5"/>
    </row>
    <row r="36" spans="1:21" x14ac:dyDescent="0.25">
      <c r="A36" s="4" t="s">
        <v>15</v>
      </c>
      <c r="C36" s="3">
        <v>158</v>
      </c>
      <c r="D36" s="3">
        <v>158</v>
      </c>
      <c r="E36" s="3"/>
      <c r="F36" s="3"/>
      <c r="G36" s="3"/>
      <c r="H36" s="3"/>
      <c r="I36" s="3"/>
      <c r="J36" s="3"/>
      <c r="K36" s="10">
        <f t="shared" si="1"/>
        <v>316</v>
      </c>
      <c r="L36" s="5"/>
    </row>
    <row r="37" spans="1:21" x14ac:dyDescent="0.25">
      <c r="A37" s="4" t="s">
        <v>16</v>
      </c>
      <c r="C37" s="3"/>
      <c r="D37" s="3"/>
      <c r="E37" s="3">
        <v>18</v>
      </c>
      <c r="F37" s="3"/>
      <c r="G37" s="3"/>
      <c r="H37" s="3"/>
      <c r="I37" s="3"/>
      <c r="J37" s="3"/>
      <c r="K37" s="10">
        <f t="shared" si="1"/>
        <v>18</v>
      </c>
      <c r="L37" s="5"/>
    </row>
    <row r="38" spans="1:21" x14ac:dyDescent="0.25">
      <c r="A38" s="4" t="s">
        <v>17</v>
      </c>
      <c r="C38" s="3"/>
      <c r="D38" s="3"/>
      <c r="E38" s="3">
        <v>55</v>
      </c>
      <c r="F38" s="3"/>
      <c r="G38" s="3"/>
      <c r="H38" s="3"/>
      <c r="I38" s="3"/>
      <c r="J38" s="3"/>
      <c r="K38" s="10">
        <f t="shared" si="1"/>
        <v>55</v>
      </c>
      <c r="L38" s="5"/>
    </row>
    <row r="39" spans="1:21" x14ac:dyDescent="0.25">
      <c r="C39" s="5"/>
      <c r="D39" s="5"/>
      <c r="E39" s="5"/>
      <c r="F39" s="5"/>
      <c r="G39" s="5"/>
      <c r="H39" s="5"/>
      <c r="I39" s="5"/>
      <c r="J39" s="5"/>
      <c r="K39" s="6"/>
      <c r="L39" s="5"/>
    </row>
    <row r="40" spans="1:21" s="7" customFormat="1" x14ac:dyDescent="0.25">
      <c r="A40" s="7" t="s">
        <v>18</v>
      </c>
      <c r="C40" s="6">
        <f>SUM(C31:C38)</f>
        <v>4303</v>
      </c>
      <c r="D40" s="6">
        <f t="shared" ref="D40:K40" si="2">SUM(D31:D38)</f>
        <v>4338</v>
      </c>
      <c r="E40" s="6">
        <f t="shared" si="2"/>
        <v>73</v>
      </c>
      <c r="F40" s="6">
        <f t="shared" si="2"/>
        <v>0</v>
      </c>
      <c r="G40" s="6">
        <f t="shared" si="2"/>
        <v>0</v>
      </c>
      <c r="H40" s="6">
        <f t="shared" si="2"/>
        <v>0</v>
      </c>
      <c r="I40" s="6">
        <f t="shared" si="2"/>
        <v>0</v>
      </c>
      <c r="J40" s="6">
        <f t="shared" si="2"/>
        <v>0</v>
      </c>
      <c r="K40" s="6">
        <f t="shared" si="2"/>
        <v>8714</v>
      </c>
      <c r="L40" s="6"/>
    </row>
    <row r="41" spans="1:21" x14ac:dyDescent="0.25">
      <c r="C41" s="5"/>
      <c r="D41" s="5"/>
      <c r="E41" s="5"/>
      <c r="F41" s="5"/>
      <c r="G41" s="5"/>
      <c r="H41" s="5"/>
      <c r="I41" s="5"/>
      <c r="J41" s="5"/>
      <c r="K41" s="5"/>
      <c r="L41" s="5"/>
    </row>
    <row r="42" spans="1:21" x14ac:dyDescent="0.25">
      <c r="C42" s="5"/>
      <c r="D42" s="5"/>
      <c r="E42" s="5"/>
      <c r="F42" s="5"/>
      <c r="G42" s="5"/>
      <c r="H42" s="5"/>
      <c r="I42" s="5"/>
      <c r="J42" s="5"/>
      <c r="K42" s="5"/>
      <c r="L42" s="5"/>
    </row>
    <row r="43" spans="1:21" ht="19.5" thickBot="1" x14ac:dyDescent="0.35">
      <c r="A43" s="39" t="s">
        <v>49</v>
      </c>
      <c r="C43" s="5"/>
      <c r="D43" s="5"/>
      <c r="E43" s="5"/>
      <c r="F43" s="5"/>
      <c r="G43" s="5"/>
      <c r="H43" s="5"/>
      <c r="I43" s="5"/>
      <c r="J43" s="5"/>
      <c r="K43" s="5"/>
      <c r="L43" s="5"/>
    </row>
    <row r="44" spans="1:21" x14ac:dyDescent="0.25">
      <c r="C44" s="36" t="s">
        <v>76</v>
      </c>
      <c r="D44" s="36" t="s">
        <v>77</v>
      </c>
      <c r="E44" s="36" t="s">
        <v>78</v>
      </c>
      <c r="F44" s="36" t="s">
        <v>79</v>
      </c>
      <c r="G44" s="36" t="s">
        <v>80</v>
      </c>
      <c r="H44" s="36" t="s">
        <v>81</v>
      </c>
      <c r="I44" s="36" t="s">
        <v>82</v>
      </c>
      <c r="J44" s="36" t="s">
        <v>83</v>
      </c>
      <c r="K44" s="36" t="s">
        <v>5</v>
      </c>
      <c r="L44" s="5"/>
      <c r="M44" s="43"/>
      <c r="N44" s="44"/>
      <c r="O44" s="44"/>
      <c r="P44" s="44"/>
      <c r="Q44" s="44"/>
      <c r="R44" s="44"/>
      <c r="S44" s="44"/>
      <c r="T44" s="44"/>
      <c r="U44" s="45"/>
    </row>
    <row r="45" spans="1:21" x14ac:dyDescent="0.25">
      <c r="A45" s="37" t="s">
        <v>50</v>
      </c>
      <c r="C45" s="40">
        <v>5000</v>
      </c>
      <c r="D45" s="40">
        <v>5000</v>
      </c>
      <c r="E45" s="40">
        <v>5000</v>
      </c>
      <c r="F45" s="40">
        <v>5000</v>
      </c>
      <c r="G45" s="40">
        <v>5000</v>
      </c>
      <c r="H45" s="40"/>
      <c r="I45" s="40"/>
      <c r="J45" s="40"/>
      <c r="K45" s="38">
        <f>IF(SUM(C45:J45)&lt;=((8/52)*100000),SUM(C45:J45),((8/52)*100000))</f>
        <v>15384.615384615385</v>
      </c>
      <c r="L45" s="5"/>
      <c r="M45" s="46" t="s">
        <v>84</v>
      </c>
      <c r="N45" s="47"/>
      <c r="O45" s="47"/>
      <c r="P45" s="47"/>
      <c r="Q45" s="47"/>
      <c r="R45" s="47"/>
      <c r="S45" s="47"/>
      <c r="T45" s="47"/>
      <c r="U45" s="48"/>
    </row>
    <row r="46" spans="1:21" x14ac:dyDescent="0.25">
      <c r="A46" s="37" t="s">
        <v>51</v>
      </c>
      <c r="C46" s="40">
        <v>1000</v>
      </c>
      <c r="D46" s="40">
        <v>1000</v>
      </c>
      <c r="E46" s="40">
        <v>1000</v>
      </c>
      <c r="F46" s="40">
        <v>1000</v>
      </c>
      <c r="G46" s="40">
        <v>1000</v>
      </c>
      <c r="H46" s="40">
        <v>1000</v>
      </c>
      <c r="I46" s="40">
        <v>1000</v>
      </c>
      <c r="J46" s="40">
        <v>1000</v>
      </c>
      <c r="K46" s="38">
        <f t="shared" ref="K46:K69" si="3">IF(SUM(C46:J46)&lt;=((8/52)*100000),SUM(C46:J46),((8/52)*100000))</f>
        <v>8000</v>
      </c>
      <c r="L46" s="5"/>
      <c r="M46" s="46" t="s">
        <v>85</v>
      </c>
      <c r="N46" s="47"/>
      <c r="O46" s="47"/>
      <c r="P46" s="47"/>
      <c r="Q46" s="47"/>
      <c r="R46" s="47"/>
      <c r="S46" s="47"/>
      <c r="T46" s="47"/>
      <c r="U46" s="48"/>
    </row>
    <row r="47" spans="1:21" x14ac:dyDescent="0.25">
      <c r="A47" s="37" t="s">
        <v>52</v>
      </c>
      <c r="C47" s="40"/>
      <c r="D47" s="40"/>
      <c r="E47" s="40"/>
      <c r="F47" s="40"/>
      <c r="G47" s="40"/>
      <c r="H47" s="40"/>
      <c r="I47" s="40"/>
      <c r="J47" s="40"/>
      <c r="K47" s="38">
        <f t="shared" si="3"/>
        <v>0</v>
      </c>
      <c r="L47" s="5"/>
      <c r="M47" s="46" t="s">
        <v>86</v>
      </c>
      <c r="N47" s="47"/>
      <c r="O47" s="47"/>
      <c r="P47" s="47"/>
      <c r="Q47" s="47"/>
      <c r="R47" s="47"/>
      <c r="S47" s="47"/>
      <c r="T47" s="47"/>
      <c r="U47" s="48"/>
    </row>
    <row r="48" spans="1:21" x14ac:dyDescent="0.25">
      <c r="A48" s="37" t="s">
        <v>53</v>
      </c>
      <c r="C48" s="40"/>
      <c r="D48" s="40"/>
      <c r="E48" s="40"/>
      <c r="F48" s="40"/>
      <c r="G48" s="40"/>
      <c r="H48" s="40"/>
      <c r="I48" s="40"/>
      <c r="J48" s="40"/>
      <c r="K48" s="38">
        <f t="shared" si="3"/>
        <v>0</v>
      </c>
      <c r="L48" s="5"/>
      <c r="M48" s="46" t="s">
        <v>87</v>
      </c>
      <c r="N48" s="47"/>
      <c r="O48" s="47"/>
      <c r="P48" s="47"/>
      <c r="Q48" s="47"/>
      <c r="R48" s="47"/>
      <c r="S48" s="47"/>
      <c r="T48" s="47"/>
      <c r="U48" s="48"/>
    </row>
    <row r="49" spans="1:21" x14ac:dyDescent="0.25">
      <c r="A49" s="37" t="s">
        <v>54</v>
      </c>
      <c r="C49" s="40"/>
      <c r="D49" s="40"/>
      <c r="E49" s="40"/>
      <c r="F49" s="40"/>
      <c r="G49" s="40"/>
      <c r="H49" s="40"/>
      <c r="I49" s="40"/>
      <c r="J49" s="40"/>
      <c r="K49" s="38">
        <f t="shared" si="3"/>
        <v>0</v>
      </c>
      <c r="L49" s="5"/>
      <c r="M49" s="46"/>
      <c r="N49" s="47"/>
      <c r="O49" s="47"/>
      <c r="P49" s="47"/>
      <c r="Q49" s="47"/>
      <c r="R49" s="47"/>
      <c r="S49" s="47"/>
      <c r="T49" s="47"/>
      <c r="U49" s="48"/>
    </row>
    <row r="50" spans="1:21" x14ac:dyDescent="0.25">
      <c r="A50" s="37" t="s">
        <v>55</v>
      </c>
      <c r="C50" s="40"/>
      <c r="D50" s="40"/>
      <c r="E50" s="40"/>
      <c r="F50" s="40"/>
      <c r="G50" s="40"/>
      <c r="H50" s="40"/>
      <c r="I50" s="40"/>
      <c r="J50" s="40"/>
      <c r="K50" s="38">
        <f t="shared" si="3"/>
        <v>0</v>
      </c>
      <c r="L50" s="5"/>
      <c r="M50" s="46" t="s">
        <v>88</v>
      </c>
      <c r="N50" s="47"/>
      <c r="O50" s="47"/>
      <c r="P50" s="47"/>
      <c r="Q50" s="47"/>
      <c r="R50" s="47"/>
      <c r="S50" s="47"/>
      <c r="T50" s="47"/>
      <c r="U50" s="48"/>
    </row>
    <row r="51" spans="1:21" x14ac:dyDescent="0.25">
      <c r="A51" s="37" t="s">
        <v>56</v>
      </c>
      <c r="C51" s="40"/>
      <c r="D51" s="40"/>
      <c r="E51" s="40"/>
      <c r="F51" s="40"/>
      <c r="G51" s="40"/>
      <c r="H51" s="40"/>
      <c r="I51" s="40"/>
      <c r="J51" s="40"/>
      <c r="K51" s="38">
        <f t="shared" si="3"/>
        <v>0</v>
      </c>
      <c r="L51" s="5"/>
      <c r="M51" s="46" t="s">
        <v>89</v>
      </c>
      <c r="N51" s="47"/>
      <c r="O51" s="47"/>
      <c r="P51" s="47"/>
      <c r="Q51" s="47"/>
      <c r="R51" s="47"/>
      <c r="S51" s="47"/>
      <c r="T51" s="47"/>
      <c r="U51" s="48"/>
    </row>
    <row r="52" spans="1:21" x14ac:dyDescent="0.25">
      <c r="A52" s="37" t="s">
        <v>57</v>
      </c>
      <c r="C52" s="40"/>
      <c r="D52" s="40"/>
      <c r="E52" s="40"/>
      <c r="F52" s="40"/>
      <c r="G52" s="40"/>
      <c r="H52" s="40"/>
      <c r="I52" s="40"/>
      <c r="J52" s="40"/>
      <c r="K52" s="38">
        <f t="shared" si="3"/>
        <v>0</v>
      </c>
      <c r="L52" s="5"/>
      <c r="M52" s="46" t="s">
        <v>90</v>
      </c>
      <c r="N52" s="47"/>
      <c r="O52" s="47"/>
      <c r="P52" s="47"/>
      <c r="Q52" s="47"/>
      <c r="R52" s="47"/>
      <c r="S52" s="47"/>
      <c r="T52" s="47"/>
      <c r="U52" s="48"/>
    </row>
    <row r="53" spans="1:21" ht="15.75" thickBot="1" x14ac:dyDescent="0.3">
      <c r="A53" s="37" t="s">
        <v>58</v>
      </c>
      <c r="C53" s="40"/>
      <c r="D53" s="40"/>
      <c r="E53" s="40"/>
      <c r="F53" s="40"/>
      <c r="G53" s="40"/>
      <c r="H53" s="40"/>
      <c r="I53" s="40"/>
      <c r="J53" s="40"/>
      <c r="K53" s="38">
        <f t="shared" si="3"/>
        <v>0</v>
      </c>
      <c r="L53" s="5"/>
      <c r="M53" s="49"/>
      <c r="N53" s="50"/>
      <c r="O53" s="50"/>
      <c r="P53" s="50"/>
      <c r="Q53" s="50"/>
      <c r="R53" s="50"/>
      <c r="S53" s="50"/>
      <c r="T53" s="50"/>
      <c r="U53" s="51"/>
    </row>
    <row r="54" spans="1:21" x14ac:dyDescent="0.25">
      <c r="A54" s="37" t="s">
        <v>59</v>
      </c>
      <c r="C54" s="40">
        <v>18000</v>
      </c>
      <c r="D54" s="40"/>
      <c r="E54" s="40"/>
      <c r="F54" s="40"/>
      <c r="G54" s="40"/>
      <c r="H54" s="40"/>
      <c r="I54" s="40"/>
      <c r="J54" s="40"/>
      <c r="K54" s="38">
        <f t="shared" si="3"/>
        <v>15384.615384615385</v>
      </c>
      <c r="L54" s="5"/>
    </row>
    <row r="55" spans="1:21" x14ac:dyDescent="0.25">
      <c r="A55" s="37" t="s">
        <v>60</v>
      </c>
      <c r="C55" s="40">
        <v>4000</v>
      </c>
      <c r="D55" s="40"/>
      <c r="E55" s="40">
        <v>4000</v>
      </c>
      <c r="F55" s="40"/>
      <c r="G55" s="40">
        <v>4000</v>
      </c>
      <c r="H55" s="40"/>
      <c r="I55" s="40">
        <v>4000</v>
      </c>
      <c r="J55" s="40"/>
      <c r="K55" s="38">
        <f t="shared" si="3"/>
        <v>15384.615384615385</v>
      </c>
      <c r="L55" s="5"/>
    </row>
    <row r="56" spans="1:21" x14ac:dyDescent="0.25">
      <c r="A56" s="37" t="s">
        <v>61</v>
      </c>
      <c r="C56" s="40"/>
      <c r="D56" s="40"/>
      <c r="E56" s="40"/>
      <c r="F56" s="40"/>
      <c r="G56" s="40"/>
      <c r="H56" s="40"/>
      <c r="I56" s="40"/>
      <c r="J56" s="40"/>
      <c r="K56" s="38">
        <f t="shared" si="3"/>
        <v>0</v>
      </c>
      <c r="L56" s="5"/>
    </row>
    <row r="57" spans="1:21" x14ac:dyDescent="0.25">
      <c r="A57" s="37" t="s">
        <v>62</v>
      </c>
      <c r="C57" s="40"/>
      <c r="D57" s="40"/>
      <c r="E57" s="40"/>
      <c r="F57" s="40"/>
      <c r="G57" s="40"/>
      <c r="H57" s="40"/>
      <c r="I57" s="40"/>
      <c r="J57" s="40"/>
      <c r="K57" s="38">
        <f t="shared" si="3"/>
        <v>0</v>
      </c>
      <c r="L57" s="5"/>
    </row>
    <row r="58" spans="1:21" x14ac:dyDescent="0.25">
      <c r="A58" s="37" t="s">
        <v>63</v>
      </c>
      <c r="C58" s="40"/>
      <c r="D58" s="40"/>
      <c r="E58" s="40"/>
      <c r="F58" s="40"/>
      <c r="G58" s="40"/>
      <c r="H58" s="40"/>
      <c r="I58" s="40"/>
      <c r="J58" s="40"/>
      <c r="K58" s="38">
        <f t="shared" si="3"/>
        <v>0</v>
      </c>
      <c r="L58" s="5"/>
    </row>
    <row r="59" spans="1:21" x14ac:dyDescent="0.25">
      <c r="A59" s="37" t="s">
        <v>64</v>
      </c>
      <c r="C59" s="40"/>
      <c r="D59" s="40"/>
      <c r="E59" s="40"/>
      <c r="F59" s="40"/>
      <c r="G59" s="40"/>
      <c r="H59" s="40"/>
      <c r="I59" s="40"/>
      <c r="J59" s="40"/>
      <c r="K59" s="38">
        <f t="shared" si="3"/>
        <v>0</v>
      </c>
      <c r="L59" s="5"/>
    </row>
    <row r="60" spans="1:21" x14ac:dyDescent="0.25">
      <c r="A60" s="37" t="s">
        <v>65</v>
      </c>
      <c r="C60" s="40"/>
      <c r="D60" s="40"/>
      <c r="E60" s="40"/>
      <c r="F60" s="40"/>
      <c r="G60" s="40"/>
      <c r="H60" s="40"/>
      <c r="I60" s="40"/>
      <c r="J60" s="40"/>
      <c r="K60" s="38">
        <f t="shared" si="3"/>
        <v>0</v>
      </c>
      <c r="L60" s="5"/>
    </row>
    <row r="61" spans="1:21" x14ac:dyDescent="0.25">
      <c r="A61" s="37" t="s">
        <v>66</v>
      </c>
      <c r="C61" s="40"/>
      <c r="D61" s="40"/>
      <c r="E61" s="40"/>
      <c r="F61" s="40"/>
      <c r="G61" s="40"/>
      <c r="H61" s="40"/>
      <c r="I61" s="40"/>
      <c r="J61" s="40"/>
      <c r="K61" s="38">
        <f t="shared" si="3"/>
        <v>0</v>
      </c>
      <c r="L61" s="5"/>
    </row>
    <row r="62" spans="1:21" x14ac:dyDescent="0.25">
      <c r="A62" s="37" t="s">
        <v>67</v>
      </c>
      <c r="C62" s="40"/>
      <c r="D62" s="40"/>
      <c r="E62" s="40"/>
      <c r="F62" s="40"/>
      <c r="G62" s="40"/>
      <c r="H62" s="40"/>
      <c r="I62" s="40"/>
      <c r="J62" s="40"/>
      <c r="K62" s="38">
        <f t="shared" si="3"/>
        <v>0</v>
      </c>
      <c r="L62" s="5"/>
    </row>
    <row r="63" spans="1:21" x14ac:dyDescent="0.25">
      <c r="A63" s="37" t="s">
        <v>68</v>
      </c>
      <c r="C63" s="40"/>
      <c r="D63" s="40"/>
      <c r="E63" s="40"/>
      <c r="F63" s="40"/>
      <c r="G63" s="40"/>
      <c r="H63" s="40"/>
      <c r="I63" s="40"/>
      <c r="J63" s="40"/>
      <c r="K63" s="38">
        <f t="shared" si="3"/>
        <v>0</v>
      </c>
      <c r="L63" s="5"/>
    </row>
    <row r="64" spans="1:21" x14ac:dyDescent="0.25">
      <c r="A64" s="37" t="s">
        <v>69</v>
      </c>
      <c r="C64" s="40"/>
      <c r="D64" s="40"/>
      <c r="E64" s="40"/>
      <c r="F64" s="40"/>
      <c r="G64" s="40"/>
      <c r="H64" s="40"/>
      <c r="I64" s="40"/>
      <c r="J64" s="40"/>
      <c r="K64" s="38">
        <f t="shared" si="3"/>
        <v>0</v>
      </c>
      <c r="L64" s="5"/>
    </row>
    <row r="65" spans="1:12" x14ac:dyDescent="0.25">
      <c r="A65" s="37" t="s">
        <v>70</v>
      </c>
      <c r="C65" s="40"/>
      <c r="D65" s="40"/>
      <c r="E65" s="40"/>
      <c r="F65" s="40"/>
      <c r="G65" s="40"/>
      <c r="H65" s="40"/>
      <c r="I65" s="40"/>
      <c r="J65" s="40"/>
      <c r="K65" s="38">
        <f t="shared" si="3"/>
        <v>0</v>
      </c>
      <c r="L65" s="5"/>
    </row>
    <row r="66" spans="1:12" x14ac:dyDescent="0.25">
      <c r="A66" s="37" t="s">
        <v>71</v>
      </c>
      <c r="C66" s="40"/>
      <c r="D66" s="40"/>
      <c r="E66" s="40"/>
      <c r="F66" s="40"/>
      <c r="G66" s="40"/>
      <c r="H66" s="40"/>
      <c r="I66" s="40"/>
      <c r="J66" s="40"/>
      <c r="K66" s="38">
        <f t="shared" si="3"/>
        <v>0</v>
      </c>
      <c r="L66" s="5"/>
    </row>
    <row r="67" spans="1:12" x14ac:dyDescent="0.25">
      <c r="A67" s="37" t="s">
        <v>72</v>
      </c>
      <c r="C67" s="40"/>
      <c r="D67" s="40"/>
      <c r="E67" s="40"/>
      <c r="F67" s="40"/>
      <c r="G67" s="40"/>
      <c r="H67" s="40"/>
      <c r="I67" s="40"/>
      <c r="J67" s="40"/>
      <c r="K67" s="38">
        <f t="shared" si="3"/>
        <v>0</v>
      </c>
      <c r="L67" s="5"/>
    </row>
    <row r="68" spans="1:12" x14ac:dyDescent="0.25">
      <c r="A68" s="37" t="s">
        <v>73</v>
      </c>
      <c r="C68" s="40"/>
      <c r="D68" s="40"/>
      <c r="E68" s="40"/>
      <c r="F68" s="40"/>
      <c r="G68" s="40"/>
      <c r="H68" s="40"/>
      <c r="I68" s="40"/>
      <c r="J68" s="40"/>
      <c r="K68" s="38">
        <f t="shared" si="3"/>
        <v>0</v>
      </c>
      <c r="L68" s="5"/>
    </row>
    <row r="69" spans="1:12" x14ac:dyDescent="0.25">
      <c r="A69" s="37" t="s">
        <v>74</v>
      </c>
      <c r="C69" s="40"/>
      <c r="D69" s="40"/>
      <c r="E69" s="40"/>
      <c r="F69" s="40"/>
      <c r="G69" s="40"/>
      <c r="H69" s="40"/>
      <c r="I69" s="40"/>
      <c r="J69" s="40"/>
      <c r="K69" s="38">
        <f t="shared" si="3"/>
        <v>0</v>
      </c>
      <c r="L69" s="5"/>
    </row>
    <row r="70" spans="1:12" x14ac:dyDescent="0.25">
      <c r="C70" s="5"/>
      <c r="D70" s="5"/>
      <c r="E70" s="5"/>
      <c r="F70" s="5"/>
      <c r="G70" s="5"/>
      <c r="H70" s="5"/>
      <c r="I70" s="5"/>
      <c r="J70" s="5"/>
      <c r="K70" s="5"/>
      <c r="L70" s="5"/>
    </row>
    <row r="71" spans="1:12" s="7" customFormat="1" ht="15.75" thickBot="1" x14ac:dyDescent="0.3">
      <c r="A71" s="7" t="s">
        <v>75</v>
      </c>
      <c r="C71" s="6">
        <f>SUM(C45:C69)</f>
        <v>28000</v>
      </c>
      <c r="D71" s="6">
        <f t="shared" ref="D71:K71" si="4">SUM(D45:D69)</f>
        <v>6000</v>
      </c>
      <c r="E71" s="6">
        <f t="shared" si="4"/>
        <v>10000</v>
      </c>
      <c r="F71" s="6">
        <f t="shared" si="4"/>
        <v>6000</v>
      </c>
      <c r="G71" s="6">
        <f t="shared" si="4"/>
        <v>10000</v>
      </c>
      <c r="H71" s="6">
        <f t="shared" si="4"/>
        <v>1000</v>
      </c>
      <c r="I71" s="6">
        <f t="shared" si="4"/>
        <v>5000</v>
      </c>
      <c r="J71" s="6">
        <f t="shared" si="4"/>
        <v>1000</v>
      </c>
      <c r="K71" s="41">
        <f t="shared" si="4"/>
        <v>54153.846153846149</v>
      </c>
      <c r="L71" s="6"/>
    </row>
    <row r="72" spans="1:12" ht="15.75" thickTop="1" x14ac:dyDescent="0.25">
      <c r="C72" s="5"/>
      <c r="D72" s="5"/>
      <c r="E72" s="5"/>
      <c r="F72" s="5"/>
      <c r="G72" s="5"/>
      <c r="H72" s="5"/>
      <c r="I72" s="5"/>
      <c r="J72" s="5"/>
      <c r="K72" s="5"/>
      <c r="L72" s="5"/>
    </row>
    <row r="73" spans="1:12" x14ac:dyDescent="0.25">
      <c r="A73" s="8" t="s">
        <v>36</v>
      </c>
      <c r="C73" s="5"/>
      <c r="D73" s="5"/>
      <c r="E73" s="5"/>
      <c r="F73" s="5"/>
      <c r="G73" s="5"/>
      <c r="H73" s="5"/>
      <c r="I73" s="5"/>
      <c r="J73" s="5"/>
      <c r="K73" s="5"/>
      <c r="L73" s="5"/>
    </row>
    <row r="74" spans="1:12" x14ac:dyDescent="0.25">
      <c r="A74" s="8" t="s">
        <v>34</v>
      </c>
      <c r="C74" s="5"/>
      <c r="D74" s="5"/>
      <c r="E74" s="5"/>
      <c r="F74" s="5"/>
      <c r="G74" s="5"/>
      <c r="H74" s="5"/>
      <c r="I74" s="5"/>
      <c r="J74" s="5"/>
      <c r="K74" s="5"/>
      <c r="L74" s="5"/>
    </row>
    <row r="75" spans="1:12" x14ac:dyDescent="0.25">
      <c r="A75" s="8" t="s">
        <v>35</v>
      </c>
      <c r="C75" s="5"/>
      <c r="D75" s="5"/>
      <c r="E75" s="5"/>
      <c r="F75" s="5"/>
      <c r="G75" s="5"/>
      <c r="H75" s="5"/>
      <c r="I75" s="5"/>
      <c r="J75" s="5"/>
      <c r="K75" s="5"/>
      <c r="L75" s="5"/>
    </row>
    <row r="76" spans="1:12" x14ac:dyDescent="0.25">
      <c r="A76" s="8"/>
    </row>
    <row r="77" spans="1:12" x14ac:dyDescent="0.25">
      <c r="A77" s="9" t="s">
        <v>37</v>
      </c>
    </row>
    <row r="78" spans="1:12" x14ac:dyDescent="0.25">
      <c r="A78" s="9" t="s">
        <v>38</v>
      </c>
    </row>
  </sheetData>
  <mergeCells count="5">
    <mergeCell ref="B2:G2"/>
    <mergeCell ref="B3:G3"/>
    <mergeCell ref="B4:G4"/>
    <mergeCell ref="B5:G5"/>
    <mergeCell ref="C9:E9"/>
  </mergeCells>
  <dataValidations count="1">
    <dataValidation type="list" allowBlank="1" showInputMessage="1" showErrorMessage="1" sqref="C16">
      <formula1>"Yes,No"</formula1>
    </dataValidation>
  </dataValidations>
  <pageMargins left="0.7" right="0.7" top="0.75" bottom="0.75" header="0.3" footer="0.3"/>
  <pageSetup scale="7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dc:creator>
  <cp:lastModifiedBy>Mat</cp:lastModifiedBy>
  <cp:lastPrinted>2020-04-24T14:28:41Z</cp:lastPrinted>
  <dcterms:created xsi:type="dcterms:W3CDTF">2020-04-21T12:58:06Z</dcterms:created>
  <dcterms:modified xsi:type="dcterms:W3CDTF">2020-05-16T15:03:09Z</dcterms:modified>
</cp:coreProperties>
</file>