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johnw\Documents\DEM Files\VA Synod\Compensation Guidelines\New Compensation Guidelines 2022\"/>
    </mc:Choice>
  </mc:AlternateContent>
  <xr:revisionPtr revIDLastSave="0" documentId="8_{81D5A0AF-02D0-4C6D-BE79-2D9EB7065ECF}" xr6:coauthVersionLast="47" xr6:coauthVersionMax="47" xr10:uidLastSave="{00000000-0000-0000-0000-000000000000}"/>
  <bookViews>
    <workbookView xWindow="-28920" yWindow="-30" windowWidth="29040" windowHeight="15840" tabRatio="822" xr2:uid="{3A1AAD64-BC4A-478B-AE67-D196127D62C4}"/>
  </bookViews>
  <sheets>
    <sheet name="Welcome" sheetId="8" r:id="rId1"/>
    <sheet name="Compensation Worksheet" sheetId="1" r:id="rId2"/>
    <sheet name="Reimbursable Expenses Worksheet" sheetId="2" r:id="rId3"/>
    <sheet name="Benefits" sheetId="5" r:id="rId4"/>
    <sheet name="Deacon Min. Salary Guidelines" sheetId="7" r:id="rId5"/>
    <sheet name="2022 Housing Cost Data" sheetId="3" r:id="rId6"/>
    <sheet name="Summary" sheetId="9"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9" l="1"/>
  <c r="E37" i="9"/>
  <c r="E36" i="9"/>
  <c r="E33" i="9"/>
  <c r="E32" i="9"/>
  <c r="E28" i="9"/>
  <c r="E29" i="9"/>
  <c r="E25" i="9"/>
  <c r="E24" i="9"/>
  <c r="E21" i="9"/>
  <c r="E20" i="9"/>
  <c r="C16" i="9"/>
  <c r="C13" i="9"/>
  <c r="E8" i="9"/>
  <c r="E9" i="9"/>
  <c r="E10" i="9"/>
  <c r="E11" i="9"/>
  <c r="E7" i="9"/>
  <c r="C6" i="9"/>
  <c r="C21" i="1" l="1"/>
  <c r="C23" i="1" s="1"/>
  <c r="C10" i="1" l="1"/>
  <c r="C12" i="1" s="1"/>
  <c r="D21" i="2"/>
  <c r="C26" i="1" l="1"/>
  <c r="C4" i="9" s="1"/>
</calcChain>
</file>

<file path=xl/sharedStrings.xml><?xml version="1.0" encoding="utf-8"?>
<sst xmlns="http://schemas.openxmlformats.org/spreadsheetml/2006/main" count="161" uniqueCount="122">
  <si>
    <t>Compensation Components</t>
  </si>
  <si>
    <t>Box</t>
  </si>
  <si>
    <t>Unadjusted Minimum Salary</t>
  </si>
  <si>
    <t>Median Home Price in Your Community</t>
  </si>
  <si>
    <t>Salary Adjustment based on Cost of Housing in Your Community</t>
  </si>
  <si>
    <t>Section 3: Additional Compensation Added By Mutual Agreement</t>
  </si>
  <si>
    <t>Years of Related Non-Pastoral Experience</t>
  </si>
  <si>
    <t>Number of Staff Members Supervised</t>
  </si>
  <si>
    <t>Total Points (Max Points 10)</t>
  </si>
  <si>
    <t>Section 5: Adjusted Compensation</t>
  </si>
  <si>
    <t>Reimbursable Expenses</t>
  </si>
  <si>
    <t>Continuing Education</t>
  </si>
  <si>
    <t>Books and Periodicals</t>
  </si>
  <si>
    <t>Synod Events</t>
  </si>
  <si>
    <t>Other</t>
  </si>
  <si>
    <t>Total Reimbursable Expenses</t>
  </si>
  <si>
    <t>Location</t>
  </si>
  <si>
    <t>Median</t>
  </si>
  <si>
    <t>Range</t>
  </si>
  <si>
    <t>Martinsville</t>
  </si>
  <si>
    <t>Marion</t>
  </si>
  <si>
    <t>Danville</t>
  </si>
  <si>
    <t>Petersburg</t>
  </si>
  <si>
    <t>Roanoke</t>
  </si>
  <si>
    <t>Abingdon</t>
  </si>
  <si>
    <t>Hampton</t>
  </si>
  <si>
    <t>Salem</t>
  </si>
  <si>
    <t>Waynesboro</t>
  </si>
  <si>
    <t>Staunton</t>
  </si>
  <si>
    <t>Norfolk</t>
  </si>
  <si>
    <t>New Market</t>
  </si>
  <si>
    <t>Woodstock</t>
  </si>
  <si>
    <t>Harrisonburg</t>
  </si>
  <si>
    <t>Palmyra</t>
  </si>
  <si>
    <t>Richmond</t>
  </si>
  <si>
    <t>Culpepper</t>
  </si>
  <si>
    <t>Virginia Beach</t>
  </si>
  <si>
    <t>Winchester</t>
  </si>
  <si>
    <t>Fredericksburg</t>
  </si>
  <si>
    <t>Charlottesville</t>
  </si>
  <si>
    <t>Blacksburg</t>
  </si>
  <si>
    <t>Williamsburg</t>
  </si>
  <si>
    <t>Warrenton</t>
  </si>
  <si>
    <t>Median House Price</t>
  </si>
  <si>
    <t>Median allowance</t>
  </si>
  <si>
    <t>Lexington</t>
  </si>
  <si>
    <t>Housing Allowance = 1% per month of the median house price multiplied by 12</t>
  </si>
  <si>
    <t>Section 1: Unadjusted Minimum Compensation</t>
  </si>
  <si>
    <t>Adjusted Minimum Compensation</t>
  </si>
  <si>
    <t>Benefits</t>
  </si>
  <si>
    <t>Years of Experience</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</si>
  <si>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</si>
  <si>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</si>
  <si>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</si>
  <si>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</si>
  <si>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</si>
  <si>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</si>
  <si>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</si>
  <si>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</si>
  <si>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</si>
  <si>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</si>
  <si>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</si>
  <si>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</si>
  <si>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</si>
  <si>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</si>
  <si>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</si>
  <si>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</si>
  <si>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</si>
  <si>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</si>
  <si>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</si>
  <si>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</si>
  <si>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</si>
  <si>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</si>
  <si>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</si>
  <si>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</si>
  <si>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 +</t>
  </si>
  <si>
    <t>(See www.porticobenefits.org for details)</t>
  </si>
  <si>
    <t>Sundays</t>
  </si>
  <si>
    <t>Days/Weeks</t>
  </si>
  <si>
    <r>
      <t xml:space="preserve">Retirement </t>
    </r>
    <r>
      <rPr>
        <b/>
        <i/>
        <sz val="10"/>
        <color theme="1"/>
        <rFont val="Arial"/>
        <family val="2"/>
      </rPr>
      <t>(12% recommended)</t>
    </r>
  </si>
  <si>
    <r>
      <t xml:space="preserve">Healthcare </t>
    </r>
    <r>
      <rPr>
        <b/>
        <i/>
        <sz val="10"/>
        <color theme="1"/>
        <rFont val="Arial"/>
        <family val="2"/>
      </rPr>
      <t>(Gold + or Silver +)</t>
    </r>
  </si>
  <si>
    <t xml:space="preserve"> </t>
  </si>
  <si>
    <t>Notes</t>
  </si>
  <si>
    <t>Replace this number with the median house cost for your area</t>
  </si>
  <si>
    <t>Additional Degrees Beyond Masters: Number of Degrees</t>
  </si>
  <si>
    <t>Appendix A: Deacon Minimum Salary Guidelines</t>
  </si>
  <si>
    <r>
      <rPr>
        <b/>
        <i/>
        <sz val="11"/>
        <color theme="1"/>
        <rFont val="Calibri"/>
        <family val="2"/>
        <scheme val="minor"/>
      </rPr>
      <t>Note</t>
    </r>
    <r>
      <rPr>
        <i/>
        <sz val="11"/>
        <color theme="1"/>
        <rFont val="Calibri"/>
        <family val="2"/>
        <scheme val="minor"/>
      </rPr>
      <t>: These guidelines contain a 1.3% cost of living increase for 2022. 2021 Guidelines were unchanged from 2020.</t>
    </r>
  </si>
  <si>
    <t>2022 Bachelor's Degree</t>
  </si>
  <si>
    <t>2021 Bachelor's Degree</t>
  </si>
  <si>
    <t>2022 Master's Degree</t>
  </si>
  <si>
    <t>2021 Master's Degree</t>
  </si>
  <si>
    <t>or similar work experience</t>
  </si>
  <si>
    <t>Section 2: Cost of Housing Adjustment</t>
  </si>
  <si>
    <t>Insert Correct Amount from Deacon Min. Salary Guidelines Tab</t>
  </si>
  <si>
    <t>Boxes 6-8 to be Completed by Deacon</t>
  </si>
  <si>
    <t>Suggested Salary Adjustment</t>
  </si>
  <si>
    <t>Shows Total of Boxes 5 and 10</t>
  </si>
  <si>
    <t>Shows Total of Boxes 1 and 4</t>
  </si>
  <si>
    <t>Tabs are also provided to input agreed upon benefits, reimburseable expenses, and as a reference for the median cost of housing in some areas.</t>
  </si>
  <si>
    <t>Once you complete the appropriate Comp Worksheet, Reimburseable Expenses, and Benefits tabs, go to the final tab titled, "Summary' to see all of the information in one tab that can be printed.</t>
  </si>
  <si>
    <t>The tabs below provide assistance in calculating compensation for Ministers of Word and Service.</t>
  </si>
  <si>
    <t>To begin, select the Compensation Worksheet tab below.</t>
  </si>
  <si>
    <t>You will need the unadjusted minimum compensation number which can be found in the Deacon Minimum Salary Guidelines.</t>
  </si>
  <si>
    <t xml:space="preserve">Total Cost of Employment </t>
  </si>
  <si>
    <t>Totals</t>
  </si>
  <si>
    <t>Details</t>
  </si>
  <si>
    <t>Adjusted Compensation</t>
  </si>
  <si>
    <t>Mileage</t>
  </si>
  <si>
    <t>Salary Adjustment based on Experience, Education, Complexity of Call (Multiply Box 9 by 500)</t>
  </si>
  <si>
    <r>
      <t>Parental Leave</t>
    </r>
    <r>
      <rPr>
        <sz val="10"/>
        <color theme="1"/>
        <rFont val="Arial"/>
        <family val="2"/>
      </rPr>
      <t xml:space="preserve"> (12 weeks recommended)</t>
    </r>
  </si>
  <si>
    <t>Weeks</t>
  </si>
  <si>
    <r>
      <t xml:space="preserve">Family Leave </t>
    </r>
    <r>
      <rPr>
        <i/>
        <sz val="10"/>
        <color theme="1"/>
        <rFont val="Arial"/>
        <family val="2"/>
      </rPr>
      <t>(2 weeks recommended)</t>
    </r>
  </si>
  <si>
    <r>
      <t xml:space="preserve">Continuing Education </t>
    </r>
    <r>
      <rPr>
        <i/>
        <sz val="10"/>
        <color theme="1"/>
        <rFont val="Arial"/>
        <family val="2"/>
      </rPr>
      <t>(2 weeks recommended)</t>
    </r>
  </si>
  <si>
    <r>
      <t xml:space="preserve">Vacation </t>
    </r>
    <r>
      <rPr>
        <i/>
        <sz val="10"/>
        <color theme="1"/>
        <rFont val="Arial"/>
        <family val="2"/>
      </rPr>
      <t>(4 weeks Recommended)</t>
    </r>
  </si>
  <si>
    <r>
      <rPr>
        <b/>
        <sz val="12"/>
        <color theme="1"/>
        <rFont val="Arial"/>
        <family val="2"/>
      </rPr>
      <t>Sabbatical Leave</t>
    </r>
    <r>
      <rPr>
        <sz val="11"/>
        <color theme="1"/>
        <rFont val="Arial"/>
        <family val="2"/>
      </rPr>
      <t xml:space="preserve"> </t>
    </r>
    <r>
      <rPr>
        <sz val="10"/>
        <color theme="1"/>
        <rFont val="Arial"/>
        <family val="2"/>
      </rPr>
      <t>(See Compensation Guidelines)</t>
    </r>
  </si>
  <si>
    <t>Weeks/Months</t>
  </si>
  <si>
    <r>
      <t xml:space="preserve">Mileage </t>
    </r>
    <r>
      <rPr>
        <i/>
        <sz val="10"/>
        <color theme="1"/>
        <rFont val="Arial"/>
        <family val="2"/>
      </rPr>
      <t>(2021 Rate: 585 cents per mile)</t>
    </r>
  </si>
  <si>
    <r>
      <t>Sick Leave (</t>
    </r>
    <r>
      <rPr>
        <i/>
        <sz val="10"/>
        <color theme="1"/>
        <rFont val="Arial"/>
        <family val="2"/>
      </rPr>
      <t>See Compensation Guidelines)</t>
    </r>
  </si>
  <si>
    <r>
      <t xml:space="preserve">Sick Leave </t>
    </r>
    <r>
      <rPr>
        <i/>
        <sz val="10"/>
        <color theme="1"/>
        <rFont val="Arial"/>
        <family val="2"/>
      </rPr>
      <t>(See Compensation Guidelines)</t>
    </r>
  </si>
  <si>
    <t>*Note: Information from Zillow Home Values Tool accessed May 2022</t>
  </si>
  <si>
    <t>Median Home Price in Virginia Synod (survey of 25 cities/towns in Synod)</t>
  </si>
  <si>
    <t>Welcome to the 2022 Compensation Workbook. (Updated May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</si>
</sst>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6" x14ac:knownFonts="1">
    <font>
      <sz val="11"/>
      <color theme="1"/>
      <name val="Calibri"/>
      <family val="2"/>
      <scheme val="minor"/>
    </font>
    <font>
      <b/>
      <sz val="12"/>
      <color theme="1"/>
      <name val="Arial"/>
      <family val="2"/>
    </font>
    <font>
      <sz val="12"/>
      <color theme="1"/>
      <name val="Arial"/>
      <family val="2"/>
    </font>
    <font>
      <sz val="12"/>
      <color rgb="FF000000"/>
      <name val="Arial"/>
      <family val="2"/>
    </font>
    <font>
      <i/>
      <sz val="12"/>
      <color theme="1"/>
      <name val="Arial"/>
      <family val="2"/>
    </font>
    <font>
      <i/>
      <sz val="11"/>
      <color theme="1"/>
      <name val="Calibri"/>
      <family val="2"/>
      <scheme val="minor"/>
    </font>
    <font>
      <b/>
      <i/>
      <sz val="11"/>
      <color theme="1"/>
      <name val="Calibri"/>
      <family val="2"/>
      <scheme val="minor"/>
    </font>
    <font>
      <u/>
      <sz val="11"/>
      <color theme="10"/>
      <name val="Calibri"/>
      <family val="2"/>
      <scheme val="minor"/>
    </font>
    <font>
      <i/>
      <sz val="10"/>
      <color theme="1"/>
      <name val="Arial"/>
      <family val="2"/>
    </font>
    <font>
      <b/>
      <i/>
      <sz val="10"/>
      <color theme="1"/>
      <name val="Arial"/>
      <family val="2"/>
    </font>
    <font>
      <b/>
      <sz val="12"/>
      <color theme="0"/>
      <name val="Arial"/>
      <family val="2"/>
    </font>
    <font>
      <sz val="16"/>
      <color theme="1"/>
      <name val="Arial"/>
      <family val="2"/>
    </font>
    <font>
      <sz val="11"/>
      <color theme="1"/>
      <name val="Arial"/>
      <family val="2"/>
    </font>
    <font>
      <b/>
      <sz val="16"/>
      <color theme="1"/>
      <name val="Arial"/>
      <family val="2"/>
    </font>
    <font>
      <sz val="10"/>
      <color theme="1"/>
      <name val="Arial"/>
      <family val="2"/>
    </font>
    <font>
      <b/>
      <sz val="11"/>
      <color theme="1"/>
      <name val="Arial"/>
      <family val="2"/>
    </font>
  </fonts>
  <fills count="8">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2"/>
        <bgColor indexed="64"/>
      </patternFill>
    </fill>
    <fill>
      <patternFill patternType="solid">
        <fgColor theme="9"/>
        <bgColor indexed="64"/>
      </patternFill>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000000"/>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rgb="FFCCCCCC"/>
      </left>
      <right style="medium">
        <color rgb="FFCCCCCC"/>
      </right>
      <top style="thick">
        <color theme="9"/>
      </top>
      <bottom style="medium">
        <color rgb="FFCCCCCC"/>
      </bottom>
      <diagonal/>
    </border>
    <border>
      <left style="thick">
        <color theme="9"/>
      </left>
      <right style="thick">
        <color theme="9"/>
      </right>
      <top style="thick">
        <color theme="9"/>
      </top>
      <bottom style="thick">
        <color theme="9"/>
      </bottom>
      <diagonal/>
    </border>
    <border>
      <left style="medium">
        <color rgb="FFCCCCCC"/>
      </left>
      <right style="thick">
        <color theme="9"/>
      </right>
      <top style="medium">
        <color rgb="FFCCCCCC"/>
      </top>
      <bottom style="medium">
        <color rgb="FFCCCCCC"/>
      </bottom>
      <diagonal/>
    </border>
    <border>
      <left style="thick">
        <color theme="9"/>
      </left>
      <right style="medium">
        <color rgb="FFCCCCCC"/>
      </right>
      <top style="medium">
        <color rgb="FFCCCCCC"/>
      </top>
      <bottom style="medium">
        <color rgb="FFCCCCCC"/>
      </bottom>
      <diagonal/>
    </border>
    <border>
      <left/>
      <right/>
      <top/>
      <bottom style="thick">
        <color theme="9"/>
      </bottom>
      <diagonal/>
    </border>
    <border>
      <left/>
      <right style="thick">
        <color theme="9"/>
      </right>
      <top/>
      <bottom/>
      <diagonal/>
    </border>
    <border>
      <left/>
      <right style="thick">
        <color theme="9"/>
      </right>
      <top style="thick">
        <color theme="9"/>
      </top>
      <bottom style="thick">
        <color theme="9"/>
      </bottom>
      <diagonal/>
    </border>
    <border>
      <left/>
      <right/>
      <top style="thick">
        <color theme="9"/>
      </top>
      <bottom style="thick">
        <color indexed="64"/>
      </bottom>
      <diagonal/>
    </border>
    <border>
      <left/>
      <right style="thick">
        <color indexed="64"/>
      </right>
      <top style="thick">
        <color indexed="64"/>
      </top>
      <bottom style="thick">
        <color indexed="64"/>
      </bottom>
      <diagonal/>
    </border>
    <border>
      <left/>
      <right style="thick">
        <color indexed="64"/>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bottom style="medium">
        <color indexed="64"/>
      </bottom>
      <diagonal/>
    </border>
    <border>
      <left style="thin">
        <color indexed="64"/>
      </left>
      <right style="thin">
        <color indexed="64"/>
      </right>
      <top style="thick">
        <color theme="9"/>
      </top>
      <bottom style="thin">
        <color indexed="64"/>
      </bottom>
      <diagonal/>
    </border>
    <border>
      <left style="thin">
        <color indexed="64"/>
      </left>
      <right style="thin">
        <color indexed="64"/>
      </right>
      <top style="thin">
        <color indexed="64"/>
      </top>
      <bottom style="thick">
        <color theme="9"/>
      </bottom>
      <diagonal/>
    </border>
    <border>
      <left style="thick">
        <color theme="9"/>
      </left>
      <right style="thick">
        <color theme="9"/>
      </right>
      <top/>
      <bottom/>
      <diagonal/>
    </border>
  </borders>
  <cellStyleXfs count="2">
    <xf numFmtId="0" fontId="0" fillId="0" borderId="0"/>
    <xf numFmtId="0" fontId="7" fillId="0" borderId="0" applyNumberFormat="0" applyFill="0" applyBorder="0" applyAlignment="0" applyProtection="0"/>
  </cellStyleXfs>
  <cellXfs count="69">
    <xf numFmtId="0" fontId="0" fillId="0" borderId="0" xfId="0"/>
    <xf numFmtId="0" fontId="0" fillId="0" borderId="1" xfId="0" applyBorder="1" applyAlignment="1">
      <alignment wrapText="1"/>
    </xf>
    <xf numFmtId="0" fontId="0" fillId="0" borderId="1" xfId="0" applyBorder="1" applyAlignment="1">
      <alignment vertical="center"/>
    </xf>
    <xf numFmtId="0" fontId="1" fillId="0" borderId="1" xfId="0" applyFont="1" applyBorder="1" applyAlignment="1">
      <alignment wrapText="1"/>
    </xf>
    <xf numFmtId="0" fontId="2" fillId="0" borderId="1" xfId="0" applyFont="1" applyBorder="1" applyAlignment="1">
      <alignment wrapText="1"/>
    </xf>
    <xf numFmtId="0" fontId="2" fillId="0" borderId="1" xfId="0" applyFont="1" applyBorder="1" applyAlignment="1">
      <alignment horizontal="right" wrapText="1"/>
    </xf>
    <xf numFmtId="0" fontId="2" fillId="0" borderId="5" xfId="0" applyFont="1" applyBorder="1" applyAlignment="1">
      <alignment wrapText="1"/>
    </xf>
    <xf numFmtId="0" fontId="2" fillId="0" borderId="6" xfId="0" applyFont="1" applyBorder="1" applyAlignment="1">
      <alignment vertical="center"/>
    </xf>
    <xf numFmtId="0" fontId="2" fillId="0" borderId="1" xfId="0" applyFont="1" applyBorder="1" applyAlignment="1">
      <alignment vertical="center"/>
    </xf>
    <xf numFmtId="9" fontId="2" fillId="0" borderId="1" xfId="0" applyNumberFormat="1" applyFont="1" applyBorder="1" applyAlignment="1">
      <alignment horizontal="right" wrapText="1"/>
    </xf>
    <xf numFmtId="0" fontId="1" fillId="0" borderId="0" xfId="0" applyFont="1"/>
    <xf numFmtId="0" fontId="2" fillId="0" borderId="0" xfId="0" applyFont="1"/>
    <xf numFmtId="0" fontId="4" fillId="0" borderId="1" xfId="0" applyFont="1" applyBorder="1" applyAlignment="1">
      <alignment wrapText="1"/>
    </xf>
    <xf numFmtId="0" fontId="3" fillId="0" borderId="1" xfId="0" applyFont="1" applyBorder="1" applyAlignment="1">
      <alignment wrapText="1"/>
    </xf>
    <xf numFmtId="0" fontId="3" fillId="0" borderId="1" xfId="0" applyFont="1" applyBorder="1" applyAlignment="1">
      <alignment horizontal="right" wrapText="1"/>
    </xf>
    <xf numFmtId="0" fontId="2" fillId="0" borderId="2" xfId="0" applyFont="1" applyBorder="1" applyAlignment="1">
      <alignment wrapText="1"/>
    </xf>
    <xf numFmtId="0" fontId="2" fillId="0" borderId="7" xfId="0" applyFont="1" applyBorder="1" applyAlignment="1">
      <alignment wrapText="1"/>
    </xf>
    <xf numFmtId="0" fontId="2" fillId="0" borderId="8" xfId="0" applyFont="1" applyBorder="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2" fillId="0" borderId="2" xfId="0" applyFont="1" applyBorder="1" applyAlignment="1">
      <alignment horizontal="right" wrapText="1"/>
    </xf>
    <xf numFmtId="0" fontId="2" fillId="0" borderId="4" xfId="0" applyFont="1" applyBorder="1" applyAlignment="1">
      <alignment wrapText="1"/>
    </xf>
    <xf numFmtId="0" fontId="2" fillId="3" borderId="10" xfId="0" applyFont="1" applyFill="1" applyBorder="1" applyAlignment="1">
      <alignment horizontal="right" wrapText="1"/>
    </xf>
    <xf numFmtId="0" fontId="2" fillId="0" borderId="7" xfId="0" applyFont="1" applyBorder="1" applyAlignment="1">
      <alignment vertical="center"/>
    </xf>
    <xf numFmtId="0" fontId="3" fillId="0" borderId="2" xfId="0" applyFont="1" applyBorder="1" applyAlignment="1">
      <alignment horizontal="right" wrapText="1"/>
    </xf>
    <xf numFmtId="0" fontId="2" fillId="0" borderId="0" xfId="0" applyFont="1" applyBorder="1" applyAlignment="1">
      <alignment wrapText="1"/>
    </xf>
    <xf numFmtId="0" fontId="2" fillId="0" borderId="11" xfId="0" applyFont="1" applyBorder="1" applyAlignment="1">
      <alignment wrapText="1"/>
    </xf>
    <xf numFmtId="0" fontId="3" fillId="0" borderId="13" xfId="0" applyFont="1" applyBorder="1" applyAlignment="1">
      <alignment horizontal="right" wrapText="1"/>
    </xf>
    <xf numFmtId="0" fontId="2" fillId="0" borderId="9" xfId="0" applyFont="1" applyBorder="1" applyAlignment="1">
      <alignment wrapText="1"/>
    </xf>
    <xf numFmtId="0" fontId="2" fillId="0" borderId="9" xfId="0" applyFont="1" applyBorder="1" applyAlignment="1">
      <alignment horizontal="right" wrapText="1"/>
    </xf>
    <xf numFmtId="0" fontId="2" fillId="0" borderId="14" xfId="0" applyFont="1" applyBorder="1" applyAlignment="1">
      <alignment wrapText="1"/>
    </xf>
    <xf numFmtId="0" fontId="2" fillId="0" borderId="13" xfId="0" applyFont="1" applyBorder="1" applyAlignment="1">
      <alignment horizontal="right" wrapText="1"/>
    </xf>
    <xf numFmtId="0" fontId="3" fillId="0" borderId="8" xfId="0" applyFont="1" applyBorder="1" applyAlignment="1">
      <alignment horizontal="right" wrapText="1"/>
    </xf>
    <xf numFmtId="0" fontId="5" fillId="0" borderId="0" xfId="0" applyFont="1"/>
    <xf numFmtId="0" fontId="1" fillId="4" borderId="0" xfId="0" applyFont="1" applyFill="1"/>
    <xf numFmtId="0" fontId="2" fillId="0" borderId="15" xfId="0" applyFont="1" applyBorder="1"/>
    <xf numFmtId="0" fontId="2" fillId="0" borderId="16" xfId="0" applyFont="1" applyBorder="1"/>
    <xf numFmtId="0" fontId="2" fillId="0" borderId="18" xfId="0" applyFont="1" applyBorder="1"/>
    <xf numFmtId="0" fontId="2" fillId="0" borderId="19" xfId="0" applyFont="1" applyBorder="1"/>
    <xf numFmtId="0" fontId="2" fillId="0" borderId="20" xfId="0" applyFont="1" applyBorder="1"/>
    <xf numFmtId="6" fontId="2" fillId="0" borderId="9" xfId="0" applyNumberFormat="1" applyFont="1" applyBorder="1" applyAlignment="1">
      <alignment horizontal="right" wrapText="1"/>
    </xf>
    <xf numFmtId="6" fontId="3" fillId="2" borderId="9" xfId="0" applyNumberFormat="1" applyFont="1" applyFill="1" applyBorder="1" applyAlignment="1">
      <alignment horizontal="right" wrapText="1"/>
    </xf>
    <xf numFmtId="0" fontId="7" fillId="0" borderId="0" xfId="1"/>
    <xf numFmtId="0" fontId="0" fillId="0" borderId="15" xfId="0" applyBorder="1"/>
    <xf numFmtId="0" fontId="0" fillId="0" borderId="16" xfId="0" applyBorder="1"/>
    <xf numFmtId="0" fontId="2" fillId="0" borderId="0" xfId="0" applyFont="1" applyFill="1"/>
    <xf numFmtId="0" fontId="10" fillId="5" borderId="0" xfId="0" applyFont="1" applyFill="1"/>
    <xf numFmtId="0" fontId="2" fillId="0" borderId="22" xfId="0" applyFont="1" applyBorder="1" applyAlignment="1">
      <alignment wrapText="1"/>
    </xf>
    <xf numFmtId="0" fontId="0" fillId="0" borderId="4" xfId="0" applyBorder="1" applyAlignment="1">
      <alignment wrapText="1"/>
    </xf>
    <xf numFmtId="0" fontId="2" fillId="0" borderId="21" xfId="0" applyFont="1" applyBorder="1" applyAlignment="1">
      <alignment wrapText="1"/>
    </xf>
    <xf numFmtId="0" fontId="2" fillId="0" borderId="23" xfId="0" applyFont="1" applyBorder="1" applyAlignment="1">
      <alignment horizontal="right" wrapText="1"/>
    </xf>
    <xf numFmtId="0" fontId="2" fillId="0" borderId="24" xfId="0" applyFont="1" applyBorder="1" applyAlignment="1">
      <alignment horizontal="right" wrapText="1"/>
    </xf>
    <xf numFmtId="0" fontId="2" fillId="6" borderId="12" xfId="0" applyFont="1" applyFill="1" applyBorder="1" applyAlignment="1">
      <alignment horizontal="right" wrapText="1"/>
    </xf>
    <xf numFmtId="0" fontId="2" fillId="6" borderId="25" xfId="0" applyFont="1" applyFill="1" applyBorder="1" applyAlignment="1">
      <alignment wrapText="1"/>
    </xf>
    <xf numFmtId="0" fontId="2" fillId="6" borderId="12" xfId="0" applyFont="1" applyFill="1" applyBorder="1" applyAlignment="1">
      <alignment wrapText="1"/>
    </xf>
    <xf numFmtId="0" fontId="2" fillId="6" borderId="12" xfId="0" applyFont="1" applyFill="1" applyBorder="1"/>
    <xf numFmtId="0" fontId="2" fillId="6" borderId="17" xfId="0" applyFont="1" applyFill="1" applyBorder="1"/>
    <xf numFmtId="0" fontId="0" fillId="6" borderId="17" xfId="0" applyFill="1" applyBorder="1"/>
    <xf numFmtId="3" fontId="2" fillId="0" borderId="0" xfId="0" applyNumberFormat="1" applyFont="1"/>
    <xf numFmtId="0" fontId="2" fillId="7" borderId="0" xfId="0" applyFont="1" applyFill="1"/>
    <xf numFmtId="3" fontId="2" fillId="7" borderId="0" xfId="0" applyNumberFormat="1" applyFont="1" applyFill="1"/>
    <xf numFmtId="0" fontId="0" fillId="7" borderId="0" xfId="0" applyFill="1"/>
    <xf numFmtId="0" fontId="11" fillId="0" borderId="0" xfId="0" applyFont="1"/>
    <xf numFmtId="0" fontId="12" fillId="0" borderId="0" xfId="0" applyFont="1"/>
    <xf numFmtId="0" fontId="13" fillId="0" borderId="0" xfId="0" applyFont="1"/>
    <xf numFmtId="0" fontId="3" fillId="0" borderId="3" xfId="0" applyFont="1" applyBorder="1" applyAlignment="1">
      <alignment wrapText="1"/>
    </xf>
    <xf numFmtId="0" fontId="3" fillId="0" borderId="4" xfId="0" applyFont="1" applyBorder="1" applyAlignment="1">
      <alignment wrapText="1"/>
    </xf>
    <xf numFmtId="3" fontId="2" fillId="0" borderId="1" xfId="0" applyNumberFormat="1" applyFont="1" applyBorder="1" applyAlignment="1">
      <alignment horizontal="right" wrapText="1"/>
    </xf>
    <xf numFmtId="0" fontId="15" fillId="0" borderId="0" xfId="0" applyFo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188595</xdr:colOff>
      <xdr:row>1</xdr:row>
      <xdr:rowOff>102870</xdr:rowOff>
    </xdr:from>
    <xdr:to>
      <xdr:col>7</xdr:col>
      <xdr:colOff>123825</xdr:colOff>
      <xdr:row>9</xdr:row>
      <xdr:rowOff>253850</xdr:rowOff>
    </xdr:to>
    <xdr:pic>
      <xdr:nvPicPr>
        <xdr:cNvPr id="2" name="Picture 1">
          <a:extLst>
            <a:ext uri="{FF2B5EF4-FFF2-40B4-BE49-F238E27FC236}">
              <a16:creationId xmlns:a16="http://schemas.microsoft.com/office/drawing/2014/main" id="{8254DE6A-7C2C-4340-9A6F-580C149647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 y="283845"/>
          <a:ext cx="4202430" cy="19035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D3AE4-EB89-470F-908F-A897FE86FD66}">
  <dimension ref="A2:I12"/>
  <sheetViews>
    <sheetView tabSelected="1" workbookViewId="0">
      <selection activeCell="M18" sqref="M18"/>
    </sheetView>
  </sheetViews>
  <sheetFormatPr defaultRowHeight="14.4" x14ac:dyDescent="0.3"/>
  <sheetData>
    <row r="2" spans="1:9" ht="20.399999999999999" x14ac:dyDescent="0.35">
      <c r="I2" s="62" t="s">
        <v>121</v>
      </c>
    </row>
    <row r="4" spans="1:9" ht="20.399999999999999" x14ac:dyDescent="0.35">
      <c r="I4" s="62" t="s">
        <v>100</v>
      </c>
    </row>
    <row r="5" spans="1:9" x14ac:dyDescent="0.3">
      <c r="I5" s="63" t="s">
        <v>81</v>
      </c>
    </row>
    <row r="6" spans="1:9" ht="20.399999999999999" x14ac:dyDescent="0.35">
      <c r="I6" s="62" t="s">
        <v>101</v>
      </c>
    </row>
    <row r="8" spans="1:9" ht="20.399999999999999" x14ac:dyDescent="0.35">
      <c r="I8" s="62" t="s">
        <v>102</v>
      </c>
    </row>
    <row r="10" spans="1:9" ht="20.399999999999999" x14ac:dyDescent="0.35">
      <c r="I10" s="62" t="s">
        <v>98</v>
      </c>
    </row>
    <row r="12" spans="1:9" ht="20.399999999999999" x14ac:dyDescent="0.35">
      <c r="A12" s="62" t="s">
        <v>99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D96C8-34FE-46C3-9A39-1815908BB838}">
  <dimension ref="A1:N28"/>
  <sheetViews>
    <sheetView topLeftCell="A4" workbookViewId="0">
      <selection activeCell="D29" sqref="D29"/>
    </sheetView>
  </sheetViews>
  <sheetFormatPr defaultRowHeight="14.4" x14ac:dyDescent="0.3"/>
  <cols>
    <col min="1" max="1" width="75" customWidth="1"/>
    <col min="3" max="3" width="10" customWidth="1"/>
    <col min="4" max="4" width="72.109375" customWidth="1"/>
  </cols>
  <sheetData>
    <row r="1" spans="1:14" ht="16.2" thickBot="1" x14ac:dyDescent="0.35">
      <c r="A1" s="18" t="s">
        <v>0</v>
      </c>
      <c r="B1" s="18" t="s">
        <v>1</v>
      </c>
      <c r="C1" s="18"/>
      <c r="D1" s="3" t="s">
        <v>82</v>
      </c>
      <c r="E1" s="4"/>
      <c r="F1" s="4"/>
      <c r="G1" s="1"/>
      <c r="H1" s="1"/>
      <c r="I1" s="1"/>
      <c r="J1" s="1"/>
      <c r="K1" s="1"/>
      <c r="L1" s="1"/>
      <c r="M1" s="1"/>
      <c r="N1" s="1"/>
    </row>
    <row r="2" spans="1:14" ht="16.2" thickBot="1" x14ac:dyDescent="0.35">
      <c r="A2" s="4"/>
      <c r="B2" s="4"/>
      <c r="C2" s="4"/>
      <c r="D2" s="4"/>
      <c r="E2" s="4"/>
      <c r="F2" s="4"/>
      <c r="G2" s="1"/>
      <c r="H2" s="1"/>
      <c r="I2" s="1"/>
      <c r="J2" s="1"/>
      <c r="K2" s="1"/>
      <c r="L2" s="1"/>
      <c r="M2" s="1"/>
      <c r="N2" s="1"/>
    </row>
    <row r="3" spans="1:14" ht="16.2" thickBot="1" x14ac:dyDescent="0.35">
      <c r="A3" s="18" t="s">
        <v>47</v>
      </c>
      <c r="B3" s="16"/>
      <c r="C3" s="16"/>
      <c r="D3" s="4"/>
      <c r="E3" s="4"/>
      <c r="F3" s="4"/>
      <c r="G3" s="1"/>
      <c r="H3" s="1"/>
      <c r="I3" s="1"/>
      <c r="J3" s="1"/>
      <c r="K3" s="1"/>
      <c r="L3" s="1"/>
      <c r="M3" s="1"/>
      <c r="N3" s="1"/>
    </row>
    <row r="4" spans="1:14" ht="16.8" thickTop="1" thickBot="1" x14ac:dyDescent="0.35">
      <c r="A4" s="15" t="s">
        <v>2</v>
      </c>
      <c r="B4" s="22">
        <v>1</v>
      </c>
      <c r="C4" s="52">
        <v>0</v>
      </c>
      <c r="D4" s="30" t="s">
        <v>93</v>
      </c>
      <c r="E4" s="4"/>
      <c r="F4" s="4"/>
      <c r="G4" s="1"/>
      <c r="H4" s="1"/>
      <c r="I4" s="1"/>
      <c r="J4" s="1"/>
      <c r="K4" s="1"/>
      <c r="L4" s="1"/>
      <c r="M4" s="1"/>
      <c r="N4" s="1"/>
    </row>
    <row r="5" spans="1:14" ht="16.8" thickTop="1" thickBot="1" x14ac:dyDescent="0.35">
      <c r="A5" s="12"/>
      <c r="B5" s="17"/>
      <c r="C5" s="26"/>
      <c r="D5" s="4"/>
      <c r="E5" s="4"/>
      <c r="F5" s="4"/>
      <c r="G5" s="1"/>
      <c r="H5" s="1"/>
      <c r="I5" s="1"/>
      <c r="J5" s="1"/>
      <c r="K5" s="1"/>
      <c r="L5" s="1"/>
      <c r="M5" s="1"/>
      <c r="N5" s="1"/>
    </row>
    <row r="6" spans="1:14" ht="16.2" thickBot="1" x14ac:dyDescent="0.35">
      <c r="A6" s="4"/>
      <c r="B6" s="4"/>
      <c r="C6" s="4"/>
      <c r="D6" s="4"/>
      <c r="E6" s="4"/>
      <c r="F6" s="4"/>
      <c r="G6" s="1"/>
      <c r="H6" s="1"/>
      <c r="I6" s="1"/>
      <c r="J6" s="1"/>
      <c r="K6" s="1"/>
      <c r="L6" s="1"/>
      <c r="M6" s="1"/>
      <c r="N6" s="1"/>
    </row>
    <row r="7" spans="1:14" ht="16.2" thickBot="1" x14ac:dyDescent="0.35">
      <c r="A7" s="18" t="s">
        <v>92</v>
      </c>
      <c r="B7" s="4"/>
      <c r="C7" s="16"/>
      <c r="D7" s="4"/>
      <c r="E7" s="4"/>
      <c r="F7" s="16"/>
      <c r="G7" s="1"/>
      <c r="H7" s="1"/>
      <c r="I7" s="1"/>
      <c r="J7" s="1"/>
      <c r="K7" s="1"/>
      <c r="L7" s="1"/>
      <c r="M7" s="1"/>
      <c r="N7" s="1"/>
    </row>
    <row r="8" spans="1:14" ht="18.75" customHeight="1" thickBot="1" x14ac:dyDescent="0.35">
      <c r="A8" s="4" t="s">
        <v>120</v>
      </c>
      <c r="B8" s="20">
        <v>2</v>
      </c>
      <c r="C8" s="51">
        <v>275912</v>
      </c>
      <c r="D8" s="21"/>
      <c r="E8" s="15"/>
      <c r="F8" s="49"/>
      <c r="G8" s="48"/>
      <c r="H8" s="1"/>
      <c r="I8" s="1"/>
      <c r="J8" s="1"/>
      <c r="K8" s="1"/>
      <c r="L8" s="1"/>
      <c r="M8" s="1"/>
      <c r="N8" s="1"/>
    </row>
    <row r="9" spans="1:14" ht="18.75" customHeight="1" thickBot="1" x14ac:dyDescent="0.35">
      <c r="A9" s="4" t="s">
        <v>3</v>
      </c>
      <c r="B9" s="31">
        <v>3</v>
      </c>
      <c r="C9" s="53">
        <v>275912</v>
      </c>
      <c r="D9" s="21" t="s">
        <v>83</v>
      </c>
      <c r="E9" s="4"/>
      <c r="F9" s="17"/>
      <c r="G9" s="1"/>
      <c r="H9" s="1"/>
      <c r="I9" s="1"/>
      <c r="J9" s="1"/>
      <c r="K9" s="1"/>
      <c r="L9" s="1"/>
      <c r="M9" s="1"/>
      <c r="N9" s="1"/>
    </row>
    <row r="10" spans="1:14" ht="16.8" thickTop="1" thickBot="1" x14ac:dyDescent="0.35">
      <c r="A10" s="4" t="s">
        <v>4</v>
      </c>
      <c r="B10" s="20">
        <v>4</v>
      </c>
      <c r="C10" s="50">
        <f>(($C$9-$C$8)*0.01)*12</f>
        <v>0</v>
      </c>
      <c r="D10" s="21"/>
      <c r="E10" s="4"/>
      <c r="F10" s="4"/>
      <c r="G10" s="1"/>
      <c r="H10" s="1"/>
      <c r="I10" s="1"/>
      <c r="J10" s="1"/>
      <c r="K10" s="1"/>
      <c r="L10" s="1"/>
      <c r="M10" s="1"/>
      <c r="N10" s="1"/>
    </row>
    <row r="11" spans="1:14" ht="16.2" thickBot="1" x14ac:dyDescent="0.35">
      <c r="A11" s="4"/>
      <c r="B11" s="4"/>
      <c r="C11" s="47"/>
      <c r="D11" s="4"/>
      <c r="E11" s="4"/>
      <c r="F11" s="4"/>
      <c r="G11" s="1"/>
      <c r="H11" s="1"/>
      <c r="I11" s="1"/>
      <c r="J11" s="1"/>
      <c r="K11" s="1"/>
      <c r="L11" s="1"/>
      <c r="M11" s="1"/>
      <c r="N11" s="1"/>
    </row>
    <row r="12" spans="1:14" ht="16.2" thickBot="1" x14ac:dyDescent="0.35">
      <c r="A12" s="19" t="s">
        <v>48</v>
      </c>
      <c r="B12" s="20">
        <v>5</v>
      </c>
      <c r="C12" s="28">
        <f>SUM($C$4,$C$10)</f>
        <v>0</v>
      </c>
      <c r="D12" s="21" t="s">
        <v>97</v>
      </c>
      <c r="E12" s="4"/>
      <c r="F12" s="4"/>
      <c r="G12" s="1"/>
      <c r="H12" s="1"/>
      <c r="I12" s="1"/>
      <c r="J12" s="1"/>
      <c r="K12" s="1"/>
      <c r="L12" s="1"/>
      <c r="M12" s="1"/>
      <c r="N12" s="1"/>
    </row>
    <row r="13" spans="1:14" ht="16.2" thickBot="1" x14ac:dyDescent="0.35">
      <c r="A13" s="3"/>
      <c r="B13" s="4"/>
      <c r="C13" s="17"/>
      <c r="D13" s="4"/>
      <c r="E13" s="16"/>
      <c r="F13" s="4"/>
      <c r="G13" s="1"/>
      <c r="H13" s="1"/>
      <c r="I13" s="1"/>
      <c r="J13" s="1"/>
      <c r="K13" s="1"/>
      <c r="L13" s="1"/>
      <c r="M13" s="1"/>
      <c r="N13" s="1"/>
    </row>
    <row r="14" spans="1:14" ht="16.2" thickBot="1" x14ac:dyDescent="0.35">
      <c r="A14" s="4"/>
      <c r="B14" s="4"/>
      <c r="C14" s="4"/>
      <c r="D14" s="15"/>
      <c r="E14" s="25"/>
      <c r="F14" s="21"/>
      <c r="G14" s="1"/>
      <c r="H14" s="1"/>
      <c r="I14" s="1"/>
      <c r="J14" s="1"/>
      <c r="K14" s="1"/>
      <c r="L14" s="1"/>
      <c r="M14" s="1"/>
      <c r="N14" s="1"/>
    </row>
    <row r="15" spans="1:14" ht="16.2" thickBot="1" x14ac:dyDescent="0.35">
      <c r="A15" s="18" t="s">
        <v>5</v>
      </c>
      <c r="B15" s="5"/>
      <c r="C15" s="4"/>
      <c r="D15" s="4" t="s">
        <v>94</v>
      </c>
      <c r="E15" s="17"/>
      <c r="F15" s="4"/>
      <c r="G15" s="1"/>
      <c r="H15" s="1"/>
      <c r="I15" s="1"/>
      <c r="J15" s="1"/>
      <c r="K15" s="1"/>
      <c r="L15" s="1"/>
      <c r="M15" s="1"/>
      <c r="N15" s="1"/>
    </row>
    <row r="16" spans="1:14" ht="16.2" thickBot="1" x14ac:dyDescent="0.35">
      <c r="A16" s="12"/>
      <c r="B16" s="4"/>
      <c r="C16" s="8"/>
      <c r="D16" s="4"/>
      <c r="E16" s="4"/>
      <c r="F16" s="4"/>
      <c r="G16" s="1"/>
      <c r="H16" s="1"/>
      <c r="I16" s="1"/>
      <c r="J16" s="1"/>
      <c r="K16" s="1"/>
      <c r="L16" s="1"/>
      <c r="M16" s="1"/>
      <c r="N16" s="1"/>
    </row>
    <row r="17" spans="1:14" ht="16.2" thickBot="1" x14ac:dyDescent="0.35">
      <c r="A17" s="12"/>
      <c r="B17" s="4"/>
      <c r="C17" s="23"/>
      <c r="D17" s="4"/>
      <c r="E17" s="4"/>
      <c r="F17" s="4"/>
      <c r="G17" s="1"/>
      <c r="H17" s="1"/>
      <c r="I17" s="1"/>
      <c r="J17" s="1"/>
      <c r="K17" s="1"/>
      <c r="L17" s="1"/>
      <c r="M17" s="1"/>
      <c r="N17" s="1"/>
    </row>
    <row r="18" spans="1:14" ht="16.8" thickTop="1" thickBot="1" x14ac:dyDescent="0.35">
      <c r="A18" s="13" t="s">
        <v>6</v>
      </c>
      <c r="B18" s="27">
        <v>6</v>
      </c>
      <c r="C18" s="54"/>
      <c r="D18" s="30"/>
      <c r="E18" s="4"/>
      <c r="F18" s="4"/>
      <c r="G18" s="1"/>
      <c r="H18" s="1"/>
      <c r="I18" s="1"/>
      <c r="J18" s="1"/>
      <c r="K18" s="1"/>
      <c r="L18" s="1"/>
      <c r="M18" s="1"/>
      <c r="N18" s="1"/>
    </row>
    <row r="19" spans="1:14" ht="16.8" thickTop="1" thickBot="1" x14ac:dyDescent="0.35">
      <c r="A19" s="13" t="s">
        <v>84</v>
      </c>
      <c r="B19" s="24">
        <v>7</v>
      </c>
      <c r="C19" s="54"/>
      <c r="D19" s="30"/>
      <c r="E19" s="4"/>
      <c r="F19" s="4"/>
      <c r="G19" s="1"/>
      <c r="H19" s="1"/>
      <c r="I19" s="1"/>
      <c r="J19" s="1"/>
      <c r="K19" s="1"/>
      <c r="L19" s="1"/>
      <c r="M19" s="1"/>
      <c r="N19" s="1"/>
    </row>
    <row r="20" spans="1:14" ht="16.8" thickTop="1" thickBot="1" x14ac:dyDescent="0.35">
      <c r="A20" s="13" t="s">
        <v>7</v>
      </c>
      <c r="B20" s="27">
        <v>8</v>
      </c>
      <c r="C20" s="54"/>
      <c r="D20" s="30"/>
      <c r="E20" s="4"/>
      <c r="F20" s="4"/>
      <c r="G20" s="1"/>
      <c r="H20" s="1"/>
      <c r="I20" s="1"/>
      <c r="J20" s="1"/>
      <c r="K20" s="1"/>
      <c r="L20" s="1"/>
      <c r="M20" s="1"/>
      <c r="N20" s="1"/>
    </row>
    <row r="21" spans="1:14" ht="16.2" thickBot="1" x14ac:dyDescent="0.35">
      <c r="A21" s="13" t="s">
        <v>8</v>
      </c>
      <c r="B21" s="14">
        <v>9</v>
      </c>
      <c r="C21" s="32">
        <f>IF(SUM(C18:C20)&lt;=10,SUM(C18:C20),10)</f>
        <v>0</v>
      </c>
      <c r="D21" s="65"/>
      <c r="E21" s="65"/>
      <c r="F21" s="66"/>
      <c r="G21" s="1"/>
      <c r="H21" s="1"/>
      <c r="I21" s="1"/>
      <c r="J21" s="1"/>
      <c r="K21" s="1"/>
      <c r="L21" s="1"/>
      <c r="M21" s="1"/>
      <c r="N21" s="1"/>
    </row>
    <row r="22" spans="1:14" ht="16.2" thickBot="1" x14ac:dyDescent="0.35">
      <c r="A22" s="4"/>
      <c r="B22" s="4"/>
      <c r="C22" s="4"/>
      <c r="D22" s="4"/>
      <c r="E22" s="4"/>
      <c r="F22" s="4"/>
      <c r="G22" s="1"/>
      <c r="H22" s="1"/>
      <c r="I22" s="1"/>
      <c r="J22" s="2"/>
      <c r="K22" s="1"/>
      <c r="L22" s="1"/>
      <c r="M22" s="1"/>
      <c r="N22" s="1"/>
    </row>
    <row r="23" spans="1:14" ht="31.2" thickBot="1" x14ac:dyDescent="0.35">
      <c r="A23" s="4" t="s">
        <v>108</v>
      </c>
      <c r="B23" s="11">
        <v>10</v>
      </c>
      <c r="C23" s="5">
        <f>$C$21*500</f>
        <v>0</v>
      </c>
      <c r="D23" s="4" t="s">
        <v>95</v>
      </c>
      <c r="E23" s="4"/>
      <c r="F23" s="4"/>
      <c r="G23" s="1"/>
      <c r="H23" s="1"/>
      <c r="I23" s="1"/>
      <c r="J23" s="1"/>
      <c r="K23" s="1"/>
      <c r="L23" s="1"/>
      <c r="M23" s="1"/>
      <c r="N23" s="1"/>
    </row>
    <row r="24" spans="1:14" ht="16.2" thickBot="1" x14ac:dyDescent="0.35">
      <c r="A24" s="4"/>
      <c r="B24" s="5"/>
      <c r="C24" s="4"/>
      <c r="D24" s="4"/>
      <c r="E24" s="4"/>
      <c r="F24" s="4"/>
      <c r="G24" s="1"/>
      <c r="H24" s="1"/>
      <c r="I24" s="1"/>
      <c r="J24" s="1"/>
      <c r="K24" s="1"/>
      <c r="L24" s="1"/>
      <c r="M24" s="1"/>
      <c r="N24" s="1"/>
    </row>
    <row r="25" spans="1:14" ht="16.2" thickBot="1" x14ac:dyDescent="0.35">
      <c r="A25" s="19" t="s">
        <v>9</v>
      </c>
      <c r="B25" s="4"/>
      <c r="C25" s="16"/>
      <c r="D25" s="4"/>
      <c r="E25" s="4"/>
      <c r="F25" s="4"/>
      <c r="G25" s="1"/>
      <c r="H25" s="1"/>
      <c r="I25" s="1"/>
      <c r="J25" s="1"/>
      <c r="K25" s="1"/>
      <c r="L25" s="1"/>
      <c r="M25" s="1"/>
      <c r="N25" s="1"/>
    </row>
    <row r="26" spans="1:14" ht="16.2" thickBot="1" x14ac:dyDescent="0.35">
      <c r="A26" s="12" t="s">
        <v>81</v>
      </c>
      <c r="B26" s="11">
        <v>11</v>
      </c>
      <c r="C26" s="29">
        <f>SUM($C$12,$C$23)</f>
        <v>0</v>
      </c>
      <c r="D26" s="21" t="s">
        <v>96</v>
      </c>
      <c r="E26" s="4"/>
      <c r="F26" s="4"/>
      <c r="G26" s="1"/>
      <c r="H26" s="1"/>
      <c r="I26" s="1"/>
      <c r="J26" s="1"/>
      <c r="K26" s="1"/>
      <c r="L26" s="1"/>
      <c r="M26" s="1"/>
      <c r="N26" s="1"/>
    </row>
    <row r="27" spans="1:14" ht="16.2" thickBot="1" x14ac:dyDescent="0.35">
      <c r="A27" s="4"/>
      <c r="B27" s="4"/>
      <c r="C27" s="17"/>
      <c r="D27" s="4"/>
      <c r="E27" s="4"/>
      <c r="F27" s="4"/>
      <c r="G27" s="1"/>
      <c r="H27" s="1"/>
      <c r="I27" s="1"/>
      <c r="J27" s="1"/>
      <c r="K27" s="1"/>
      <c r="L27" s="1"/>
      <c r="M27" s="1"/>
      <c r="N27" s="1"/>
    </row>
    <row r="28" spans="1:14" ht="15" thickBot="1" x14ac:dyDescent="0.35">
      <c r="A28" s="1"/>
      <c r="B28" s="1"/>
      <c r="C28" s="1"/>
      <c r="D28" s="1"/>
      <c r="E28" s="1"/>
      <c r="F28" s="1"/>
      <c r="G28" s="1"/>
      <c r="H28" s="1"/>
      <c r="I28" s="1"/>
      <c r="J28" s="1"/>
      <c r="K28" s="1"/>
      <c r="L28" s="1"/>
      <c r="M28" s="1"/>
      <c r="N28" s="1"/>
    </row>
  </sheetData>
  <mergeCells count="1">
    <mergeCell ref="D21:F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D2173-DD5F-4AB7-BFEB-9B80B0B073BB}">
  <dimension ref="A13:F22"/>
  <sheetViews>
    <sheetView topLeftCell="A13" workbookViewId="0">
      <selection activeCell="B26" sqref="B26"/>
    </sheetView>
  </sheetViews>
  <sheetFormatPr defaultRowHeight="14.4" x14ac:dyDescent="0.3"/>
  <cols>
    <col min="1" max="1" width="35" customWidth="1"/>
  </cols>
  <sheetData>
    <row r="13" spans="1:6" ht="15.6" x14ac:dyDescent="0.3">
      <c r="A13" s="10" t="s">
        <v>10</v>
      </c>
      <c r="B13" s="11"/>
      <c r="C13" s="10" t="s">
        <v>1</v>
      </c>
      <c r="D13" s="10"/>
      <c r="E13" s="11"/>
      <c r="F13" s="11"/>
    </row>
    <row r="14" spans="1:6" ht="16.2" thickBot="1" x14ac:dyDescent="0.35">
      <c r="A14" s="11"/>
      <c r="B14" s="11"/>
      <c r="C14" s="11"/>
      <c r="D14" s="35"/>
      <c r="E14" s="11"/>
      <c r="F14" s="11"/>
    </row>
    <row r="15" spans="1:6" ht="16.8" thickTop="1" thickBot="1" x14ac:dyDescent="0.35">
      <c r="A15" s="11" t="s">
        <v>116</v>
      </c>
      <c r="B15" s="11"/>
      <c r="C15" s="36">
        <v>1</v>
      </c>
      <c r="D15" s="55"/>
      <c r="E15" s="11"/>
      <c r="F15" s="11"/>
    </row>
    <row r="16" spans="1:6" ht="16.8" thickTop="1" thickBot="1" x14ac:dyDescent="0.35">
      <c r="A16" s="11" t="s">
        <v>11</v>
      </c>
      <c r="B16" s="11"/>
      <c r="C16" s="36">
        <v>2</v>
      </c>
      <c r="D16" s="55"/>
      <c r="E16" s="11"/>
      <c r="F16" s="11"/>
    </row>
    <row r="17" spans="1:6" ht="16.8" thickTop="1" thickBot="1" x14ac:dyDescent="0.35">
      <c r="A17" s="11" t="s">
        <v>12</v>
      </c>
      <c r="B17" s="11"/>
      <c r="C17" s="36">
        <v>3</v>
      </c>
      <c r="D17" s="55"/>
      <c r="E17" s="11"/>
      <c r="F17" s="11"/>
    </row>
    <row r="18" spans="1:6" ht="16.8" thickTop="1" thickBot="1" x14ac:dyDescent="0.35">
      <c r="A18" s="11" t="s">
        <v>13</v>
      </c>
      <c r="B18" s="11"/>
      <c r="C18" s="36">
        <v>4</v>
      </c>
      <c r="D18" s="55"/>
      <c r="E18" s="11"/>
      <c r="F18" s="11"/>
    </row>
    <row r="19" spans="1:6" ht="16.8" thickTop="1" thickBot="1" x14ac:dyDescent="0.35">
      <c r="A19" s="11" t="s">
        <v>14</v>
      </c>
      <c r="B19" s="11"/>
      <c r="C19" s="36">
        <v>5</v>
      </c>
      <c r="D19" s="56"/>
      <c r="E19" s="11"/>
      <c r="F19" s="11"/>
    </row>
    <row r="20" spans="1:6" ht="16.8" thickTop="1" thickBot="1" x14ac:dyDescent="0.35">
      <c r="A20" s="11"/>
      <c r="B20" s="11"/>
      <c r="C20" s="11"/>
      <c r="D20" s="37"/>
      <c r="E20" s="11"/>
      <c r="F20" s="11"/>
    </row>
    <row r="21" spans="1:6" ht="16.8" thickTop="1" thickBot="1" x14ac:dyDescent="0.35">
      <c r="A21" s="10" t="s">
        <v>15</v>
      </c>
      <c r="B21" s="11"/>
      <c r="C21" s="39">
        <v>6</v>
      </c>
      <c r="D21" s="38">
        <f>SUM(D15:D20)</f>
        <v>0</v>
      </c>
      <c r="E21" s="11"/>
      <c r="F21" s="11"/>
    </row>
    <row r="22" spans="1:6" ht="15" thickTop="1"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B5C04-13D7-408C-9F3B-8B93A25958BA}">
  <dimension ref="A1:E31"/>
  <sheetViews>
    <sheetView workbookViewId="0">
      <selection activeCell="E18" sqref="E18"/>
    </sheetView>
  </sheetViews>
  <sheetFormatPr defaultRowHeight="14.4" x14ac:dyDescent="0.3"/>
  <cols>
    <col min="1" max="1" width="46.21875" bestFit="1" customWidth="1"/>
  </cols>
  <sheetData>
    <row r="1" spans="1:5" ht="15.6" x14ac:dyDescent="0.3">
      <c r="A1" s="34" t="s">
        <v>49</v>
      </c>
      <c r="B1" s="11"/>
      <c r="C1" s="11" t="s">
        <v>1</v>
      </c>
      <c r="D1" s="11"/>
    </row>
    <row r="2" spans="1:5" ht="16.2" thickBot="1" x14ac:dyDescent="0.35">
      <c r="A2" s="11"/>
      <c r="B2" s="11"/>
      <c r="C2" s="11"/>
      <c r="D2" s="11"/>
      <c r="E2" s="43"/>
    </row>
    <row r="3" spans="1:5" ht="16.8" thickTop="1" thickBot="1" x14ac:dyDescent="0.35">
      <c r="A3" s="10" t="s">
        <v>79</v>
      </c>
      <c r="B3" s="11"/>
      <c r="C3" s="11">
        <v>1</v>
      </c>
      <c r="D3" s="36"/>
      <c r="E3" s="57"/>
    </row>
    <row r="4" spans="1:5" ht="16.2" thickTop="1" x14ac:dyDescent="0.3">
      <c r="A4" s="42" t="s">
        <v>76</v>
      </c>
      <c r="B4" s="11"/>
      <c r="C4" s="11"/>
      <c r="D4" s="11"/>
    </row>
    <row r="5" spans="1:5" ht="16.2" thickBot="1" x14ac:dyDescent="0.35">
      <c r="A5" s="11"/>
      <c r="B5" s="11"/>
      <c r="C5" s="11"/>
      <c r="D5" s="11"/>
      <c r="E5" s="43"/>
    </row>
    <row r="6" spans="1:5" ht="16.8" thickTop="1" thickBot="1" x14ac:dyDescent="0.35">
      <c r="A6" s="10" t="s">
        <v>80</v>
      </c>
      <c r="B6" s="11"/>
      <c r="C6" s="11">
        <v>2</v>
      </c>
      <c r="D6" s="36"/>
      <c r="E6" s="57"/>
    </row>
    <row r="7" spans="1:5" ht="16.2" thickTop="1" x14ac:dyDescent="0.3">
      <c r="A7" s="42" t="s">
        <v>76</v>
      </c>
      <c r="B7" s="11"/>
      <c r="C7" s="11"/>
      <c r="D7" s="11"/>
    </row>
    <row r="8" spans="1:5" ht="15.6" x14ac:dyDescent="0.3">
      <c r="A8" s="11"/>
      <c r="B8" s="11"/>
      <c r="C8" s="11"/>
      <c r="D8" s="11"/>
    </row>
    <row r="9" spans="1:5" ht="16.2" thickBot="1" x14ac:dyDescent="0.35">
      <c r="A9" s="10" t="s">
        <v>113</v>
      </c>
      <c r="B9" s="11"/>
      <c r="C9" s="11"/>
      <c r="D9" s="11"/>
      <c r="E9" s="43"/>
    </row>
    <row r="10" spans="1:5" ht="16.8" thickTop="1" thickBot="1" x14ac:dyDescent="0.35">
      <c r="A10" s="11" t="s">
        <v>78</v>
      </c>
      <c r="B10" s="11"/>
      <c r="C10" s="11">
        <v>3</v>
      </c>
      <c r="D10" s="36"/>
      <c r="E10" s="57"/>
    </row>
    <row r="11" spans="1:5" ht="16.8" thickTop="1" thickBot="1" x14ac:dyDescent="0.35">
      <c r="A11" s="11" t="s">
        <v>77</v>
      </c>
      <c r="B11" s="11"/>
      <c r="C11" s="11">
        <v>4</v>
      </c>
      <c r="D11" s="36"/>
      <c r="E11" s="57"/>
    </row>
    <row r="12" spans="1:5" ht="16.2" thickTop="1" x14ac:dyDescent="0.3">
      <c r="A12" s="11"/>
      <c r="B12" s="11"/>
      <c r="C12" s="11"/>
      <c r="D12" s="11"/>
    </row>
    <row r="13" spans="1:5" ht="16.2" thickBot="1" x14ac:dyDescent="0.35">
      <c r="A13" s="10" t="s">
        <v>118</v>
      </c>
      <c r="B13" s="11"/>
      <c r="C13" s="11"/>
      <c r="D13" s="11"/>
      <c r="E13" s="43"/>
    </row>
    <row r="14" spans="1:5" ht="16.8" thickTop="1" thickBot="1" x14ac:dyDescent="0.35">
      <c r="A14" s="11" t="s">
        <v>78</v>
      </c>
      <c r="B14" s="11"/>
      <c r="C14" s="11">
        <v>5</v>
      </c>
      <c r="D14" s="36"/>
      <c r="E14" s="57"/>
    </row>
    <row r="15" spans="1:5" ht="16.8" thickTop="1" thickBot="1" x14ac:dyDescent="0.35">
      <c r="A15" s="11" t="s">
        <v>77</v>
      </c>
      <c r="B15" s="11"/>
      <c r="C15" s="11">
        <v>6</v>
      </c>
      <c r="D15" s="36"/>
      <c r="E15" s="57"/>
    </row>
    <row r="16" spans="1:5" ht="16.2" thickTop="1" x14ac:dyDescent="0.3">
      <c r="A16" s="11"/>
    </row>
    <row r="17" spans="1:5" ht="16.2" thickBot="1" x14ac:dyDescent="0.35">
      <c r="A17" s="10" t="s">
        <v>112</v>
      </c>
      <c r="E17" s="43"/>
    </row>
    <row r="18" spans="1:5" ht="16.8" thickTop="1" thickBot="1" x14ac:dyDescent="0.35">
      <c r="A18" s="11" t="s">
        <v>78</v>
      </c>
      <c r="C18" s="11">
        <v>7</v>
      </c>
      <c r="D18" s="44"/>
      <c r="E18" s="57"/>
    </row>
    <row r="19" spans="1:5" ht="16.8" thickTop="1" thickBot="1" x14ac:dyDescent="0.35">
      <c r="A19" s="11" t="s">
        <v>77</v>
      </c>
      <c r="C19" s="11">
        <v>8</v>
      </c>
      <c r="D19" s="44"/>
      <c r="E19" s="57"/>
    </row>
    <row r="20" spans="1:5" ht="15" thickTop="1" x14ac:dyDescent="0.3"/>
    <row r="21" spans="1:5" ht="16.2" thickBot="1" x14ac:dyDescent="0.35">
      <c r="A21" s="10" t="s">
        <v>109</v>
      </c>
    </row>
    <row r="22" spans="1:5" ht="16.8" thickTop="1" thickBot="1" x14ac:dyDescent="0.35">
      <c r="A22" s="11" t="s">
        <v>110</v>
      </c>
      <c r="C22" s="11">
        <v>9</v>
      </c>
      <c r="D22" s="44"/>
      <c r="E22" s="57"/>
    </row>
    <row r="23" spans="1:5" ht="16.8" thickTop="1" thickBot="1" x14ac:dyDescent="0.35">
      <c r="A23" s="11" t="s">
        <v>77</v>
      </c>
      <c r="C23" s="11">
        <v>10</v>
      </c>
      <c r="D23" s="44"/>
      <c r="E23" s="57"/>
    </row>
    <row r="24" spans="1:5" ht="16.2" thickTop="1" x14ac:dyDescent="0.3">
      <c r="C24" s="11"/>
    </row>
    <row r="25" spans="1:5" ht="16.2" thickBot="1" x14ac:dyDescent="0.35">
      <c r="A25" s="10" t="s">
        <v>111</v>
      </c>
      <c r="C25" s="11"/>
    </row>
    <row r="26" spans="1:5" ht="16.8" thickTop="1" thickBot="1" x14ac:dyDescent="0.35">
      <c r="A26" s="11" t="s">
        <v>110</v>
      </c>
      <c r="C26" s="11">
        <v>11</v>
      </c>
      <c r="D26" s="44"/>
      <c r="E26" s="57"/>
    </row>
    <row r="27" spans="1:5" ht="16.8" thickTop="1" thickBot="1" x14ac:dyDescent="0.35">
      <c r="A27" s="11" t="s">
        <v>77</v>
      </c>
      <c r="C27" s="11">
        <v>12</v>
      </c>
      <c r="D27" s="44"/>
      <c r="E27" s="57"/>
    </row>
    <row r="28" spans="1:5" ht="16.2" thickTop="1" x14ac:dyDescent="0.3">
      <c r="C28" s="11"/>
    </row>
    <row r="29" spans="1:5" ht="16.2" thickBot="1" x14ac:dyDescent="0.35">
      <c r="A29" s="63" t="s">
        <v>114</v>
      </c>
      <c r="C29" s="11"/>
    </row>
    <row r="30" spans="1:5" ht="16.8" thickTop="1" thickBot="1" x14ac:dyDescent="0.35">
      <c r="A30" s="11" t="s">
        <v>115</v>
      </c>
      <c r="C30" s="11">
        <v>13</v>
      </c>
      <c r="D30" s="36"/>
      <c r="E30" s="57"/>
    </row>
    <row r="31" spans="1:5" ht="15" thickTop="1" x14ac:dyDescent="0.3"/>
  </sheetData>
  <hyperlinks>
    <hyperlink ref="A7" r:id="rId1" xr:uid="{15EE6457-A675-465E-9CF4-52F882C98628}"/>
    <hyperlink ref="A4" r:id="rId2" xr:uid="{EF45637E-8F78-4ADB-978A-90733DC8CFA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0D68E-82AD-4C17-BB2A-DC696A91E456}">
  <dimension ref="A1:I34"/>
  <sheetViews>
    <sheetView workbookViewId="0">
      <selection activeCell="G18" sqref="G18"/>
    </sheetView>
  </sheetViews>
  <sheetFormatPr defaultRowHeight="14.4" x14ac:dyDescent="0.3"/>
  <cols>
    <col min="1" max="1" width="23.5546875" customWidth="1"/>
    <col min="3" max="3" width="30.44140625" customWidth="1"/>
    <col min="5" max="5" width="28" customWidth="1"/>
    <col min="7" max="7" width="30.44140625" customWidth="1"/>
    <col min="9" max="9" width="27.5546875" customWidth="1"/>
  </cols>
  <sheetData>
    <row r="1" spans="1:9" ht="15.6" x14ac:dyDescent="0.3">
      <c r="A1" s="10" t="s">
        <v>85</v>
      </c>
    </row>
    <row r="3" spans="1:9" x14ac:dyDescent="0.3">
      <c r="A3" s="33" t="s">
        <v>86</v>
      </c>
    </row>
    <row r="6" spans="1:9" ht="15.6" x14ac:dyDescent="0.3">
      <c r="A6" s="10" t="s">
        <v>50</v>
      </c>
      <c r="C6" s="46" t="s">
        <v>87</v>
      </c>
      <c r="E6" s="11" t="s">
        <v>88</v>
      </c>
      <c r="G6" s="46" t="s">
        <v>89</v>
      </c>
      <c r="I6" s="11" t="s">
        <v>90</v>
      </c>
    </row>
    <row r="7" spans="1:9" ht="15.6" x14ac:dyDescent="0.3">
      <c r="A7" s="10"/>
      <c r="C7" s="46" t="s">
        <v>91</v>
      </c>
      <c r="E7" s="11" t="s">
        <v>91</v>
      </c>
      <c r="G7" s="46" t="s">
        <v>91</v>
      </c>
      <c r="I7" s="11" t="s">
        <v>91</v>
      </c>
    </row>
    <row r="9" spans="1:9" ht="15.6" x14ac:dyDescent="0.3">
      <c r="A9" s="11" t="s">
        <v>51</v>
      </c>
      <c r="B9" s="11"/>
      <c r="C9" s="45">
        <v>41491</v>
      </c>
      <c r="D9" s="11"/>
      <c r="E9" s="58">
        <v>40959</v>
      </c>
      <c r="G9" s="11">
        <v>44337</v>
      </c>
      <c r="I9" s="58">
        <v>43768</v>
      </c>
    </row>
    <row r="10" spans="1:9" ht="15.6" x14ac:dyDescent="0.3">
      <c r="A10" s="59" t="s">
        <v>52</v>
      </c>
      <c r="B10" s="59"/>
      <c r="C10" s="59">
        <v>42217</v>
      </c>
      <c r="D10" s="59"/>
      <c r="E10" s="60">
        <v>41675</v>
      </c>
      <c r="F10" s="61"/>
      <c r="G10" s="59">
        <v>45113</v>
      </c>
      <c r="H10" s="61"/>
      <c r="I10" s="60">
        <v>44534</v>
      </c>
    </row>
    <row r="11" spans="1:9" ht="15.6" x14ac:dyDescent="0.3">
      <c r="A11" s="11" t="s">
        <v>53</v>
      </c>
      <c r="B11" s="11"/>
      <c r="C11" s="11">
        <v>42956</v>
      </c>
      <c r="D11" s="11"/>
      <c r="E11" s="58">
        <v>42405</v>
      </c>
      <c r="G11" s="11">
        <v>45903</v>
      </c>
      <c r="I11" s="58">
        <v>45314</v>
      </c>
    </row>
    <row r="12" spans="1:9" ht="15.6" x14ac:dyDescent="0.3">
      <c r="A12" s="59" t="s">
        <v>54</v>
      </c>
      <c r="B12" s="59"/>
      <c r="C12" s="59">
        <v>43708</v>
      </c>
      <c r="D12" s="59"/>
      <c r="E12" s="60">
        <v>43147</v>
      </c>
      <c r="F12" s="61"/>
      <c r="G12" s="59">
        <v>46706</v>
      </c>
      <c r="H12" s="61"/>
      <c r="I12" s="60">
        <v>46107</v>
      </c>
    </row>
    <row r="13" spans="1:9" ht="15.6" x14ac:dyDescent="0.3">
      <c r="A13" s="11" t="s">
        <v>55</v>
      </c>
      <c r="B13" s="11"/>
      <c r="C13" s="11">
        <v>44473</v>
      </c>
      <c r="D13" s="11"/>
      <c r="E13" s="58">
        <v>43902</v>
      </c>
      <c r="G13" s="11">
        <v>47524</v>
      </c>
      <c r="I13" s="58">
        <v>46914</v>
      </c>
    </row>
    <row r="14" spans="1:9" ht="15.6" x14ac:dyDescent="0.3">
      <c r="A14" s="59" t="s">
        <v>56</v>
      </c>
      <c r="B14" s="59"/>
      <c r="C14" s="59">
        <v>45251</v>
      </c>
      <c r="D14" s="59"/>
      <c r="E14" s="60">
        <v>44670</v>
      </c>
      <c r="F14" s="61"/>
      <c r="G14" s="59">
        <v>48355</v>
      </c>
      <c r="H14" s="61"/>
      <c r="I14" s="60">
        <v>47734</v>
      </c>
    </row>
    <row r="15" spans="1:9" ht="15.6" x14ac:dyDescent="0.3">
      <c r="A15" s="11" t="s">
        <v>57</v>
      </c>
      <c r="B15" s="11"/>
      <c r="C15" s="11">
        <v>46043</v>
      </c>
      <c r="D15" s="11"/>
      <c r="E15" s="58">
        <v>45452</v>
      </c>
      <c r="G15" s="11">
        <v>49201</v>
      </c>
      <c r="I15" s="58">
        <v>48570</v>
      </c>
    </row>
    <row r="16" spans="1:9" ht="15.6" x14ac:dyDescent="0.3">
      <c r="A16" s="59" t="s">
        <v>58</v>
      </c>
      <c r="B16" s="59"/>
      <c r="C16" s="59">
        <v>46848</v>
      </c>
      <c r="D16" s="59"/>
      <c r="E16" s="60">
        <v>46247</v>
      </c>
      <c r="F16" s="61"/>
      <c r="G16" s="59">
        <v>50063</v>
      </c>
      <c r="H16" s="61"/>
      <c r="I16" s="60">
        <v>49420</v>
      </c>
    </row>
    <row r="17" spans="1:9" ht="15.6" x14ac:dyDescent="0.3">
      <c r="A17" s="11" t="s">
        <v>59</v>
      </c>
      <c r="B17" s="11"/>
      <c r="C17" s="11">
        <v>47669</v>
      </c>
      <c r="D17" s="11"/>
      <c r="E17" s="58">
        <v>47057</v>
      </c>
      <c r="G17" s="11">
        <v>50939</v>
      </c>
      <c r="I17" s="58">
        <v>50285</v>
      </c>
    </row>
    <row r="18" spans="1:9" ht="15.6" x14ac:dyDescent="0.3">
      <c r="A18" s="59" t="s">
        <v>60</v>
      </c>
      <c r="B18" s="59"/>
      <c r="C18" s="59">
        <v>48502</v>
      </c>
      <c r="D18" s="59"/>
      <c r="E18" s="60">
        <v>47880</v>
      </c>
      <c r="F18" s="61"/>
      <c r="G18" s="59">
        <v>51830</v>
      </c>
      <c r="H18" s="61"/>
      <c r="I18" s="60">
        <v>51165</v>
      </c>
    </row>
    <row r="19" spans="1:9" ht="15.6" x14ac:dyDescent="0.3">
      <c r="A19" s="11" t="s">
        <v>61</v>
      </c>
      <c r="B19" s="11"/>
      <c r="C19" s="11">
        <v>49351</v>
      </c>
      <c r="D19" s="11"/>
      <c r="E19" s="58">
        <v>48718</v>
      </c>
      <c r="G19" s="11">
        <v>52737</v>
      </c>
      <c r="I19" s="58">
        <v>52060</v>
      </c>
    </row>
    <row r="20" spans="1:9" ht="15.6" x14ac:dyDescent="0.3">
      <c r="A20" s="59" t="s">
        <v>62</v>
      </c>
      <c r="B20" s="59"/>
      <c r="C20" s="59">
        <v>50214</v>
      </c>
      <c r="D20" s="59"/>
      <c r="E20" s="60">
        <v>49570</v>
      </c>
      <c r="F20" s="61"/>
      <c r="G20" s="59">
        <v>53660</v>
      </c>
      <c r="H20" s="61"/>
      <c r="I20" s="60">
        <v>52971</v>
      </c>
    </row>
    <row r="21" spans="1:9" ht="15.6" x14ac:dyDescent="0.3">
      <c r="A21" s="11" t="s">
        <v>63</v>
      </c>
      <c r="B21" s="11"/>
      <c r="C21" s="11">
        <v>51094</v>
      </c>
      <c r="D21" s="11"/>
      <c r="E21" s="58">
        <v>50438</v>
      </c>
      <c r="G21" s="11">
        <v>54599</v>
      </c>
      <c r="I21" s="58">
        <v>53898</v>
      </c>
    </row>
    <row r="22" spans="1:9" ht="15.6" x14ac:dyDescent="0.3">
      <c r="A22" s="59" t="s">
        <v>64</v>
      </c>
      <c r="B22" s="59"/>
      <c r="C22" s="59">
        <v>51988</v>
      </c>
      <c r="D22" s="59"/>
      <c r="E22" s="60">
        <v>51321</v>
      </c>
      <c r="F22" s="61"/>
      <c r="G22" s="59">
        <v>55554</v>
      </c>
      <c r="H22" s="61"/>
      <c r="I22" s="60">
        <v>54841</v>
      </c>
    </row>
    <row r="23" spans="1:9" ht="15.6" x14ac:dyDescent="0.3">
      <c r="A23" s="11" t="s">
        <v>65</v>
      </c>
      <c r="B23" s="11"/>
      <c r="C23" s="11">
        <v>52898</v>
      </c>
      <c r="D23" s="11"/>
      <c r="E23" s="58">
        <v>52219</v>
      </c>
      <c r="G23" s="11">
        <v>56526</v>
      </c>
      <c r="I23" s="58">
        <v>55801</v>
      </c>
    </row>
    <row r="24" spans="1:9" ht="15.6" x14ac:dyDescent="0.3">
      <c r="A24" s="59" t="s">
        <v>66</v>
      </c>
      <c r="B24" s="59"/>
      <c r="C24" s="59">
        <v>53824</v>
      </c>
      <c r="D24" s="59"/>
      <c r="E24" s="60">
        <v>53133</v>
      </c>
      <c r="F24" s="61"/>
      <c r="G24" s="59">
        <v>57516</v>
      </c>
      <c r="H24" s="61"/>
      <c r="I24" s="60">
        <v>56778</v>
      </c>
    </row>
    <row r="25" spans="1:9" ht="15.6" x14ac:dyDescent="0.3">
      <c r="A25" s="11" t="s">
        <v>67</v>
      </c>
      <c r="B25" s="11"/>
      <c r="C25" s="11">
        <v>54765</v>
      </c>
      <c r="D25" s="11"/>
      <c r="E25" s="58">
        <v>54062</v>
      </c>
      <c r="G25" s="11">
        <v>58522</v>
      </c>
      <c r="I25" s="58">
        <v>57771</v>
      </c>
    </row>
    <row r="26" spans="1:9" ht="15.6" x14ac:dyDescent="0.3">
      <c r="A26" s="59" t="s">
        <v>68</v>
      </c>
      <c r="B26" s="59"/>
      <c r="C26" s="59">
        <v>55723</v>
      </c>
      <c r="D26" s="59"/>
      <c r="E26" s="60">
        <v>55008</v>
      </c>
      <c r="F26" s="61"/>
      <c r="G26" s="59">
        <v>59546</v>
      </c>
      <c r="H26" s="61"/>
      <c r="I26" s="60">
        <v>58782</v>
      </c>
    </row>
    <row r="27" spans="1:9" ht="15.6" x14ac:dyDescent="0.3">
      <c r="A27" s="11" t="s">
        <v>69</v>
      </c>
      <c r="B27" s="11"/>
      <c r="C27" s="11">
        <v>56699</v>
      </c>
      <c r="D27" s="11"/>
      <c r="E27" s="58">
        <v>55971</v>
      </c>
      <c r="G27" s="11">
        <v>60589</v>
      </c>
      <c r="I27" s="58">
        <v>59811</v>
      </c>
    </row>
    <row r="28" spans="1:9" ht="15.6" x14ac:dyDescent="0.3">
      <c r="A28" s="59" t="s">
        <v>70</v>
      </c>
      <c r="B28" s="59"/>
      <c r="C28" s="59">
        <v>57691</v>
      </c>
      <c r="D28" s="59"/>
      <c r="E28" s="60">
        <v>56951</v>
      </c>
      <c r="F28" s="61"/>
      <c r="G28" s="59">
        <v>61649</v>
      </c>
      <c r="H28" s="61"/>
      <c r="I28" s="60">
        <v>60858</v>
      </c>
    </row>
    <row r="29" spans="1:9" ht="15.6" x14ac:dyDescent="0.3">
      <c r="A29" s="11" t="s">
        <v>71</v>
      </c>
      <c r="B29" s="11"/>
      <c r="C29" s="11">
        <v>58700</v>
      </c>
      <c r="D29" s="11"/>
      <c r="E29" s="58">
        <v>57947</v>
      </c>
      <c r="G29" s="11">
        <v>62806</v>
      </c>
      <c r="I29" s="58">
        <v>61923</v>
      </c>
    </row>
    <row r="30" spans="1:9" ht="15.6" x14ac:dyDescent="0.3">
      <c r="A30" s="59" t="s">
        <v>72</v>
      </c>
      <c r="B30" s="59"/>
      <c r="C30" s="59">
        <v>59728</v>
      </c>
      <c r="D30" s="59"/>
      <c r="E30" s="60">
        <v>58961</v>
      </c>
      <c r="F30" s="61"/>
      <c r="G30" s="59">
        <v>63825</v>
      </c>
      <c r="H30" s="61"/>
      <c r="I30" s="60">
        <v>63006</v>
      </c>
    </row>
    <row r="31" spans="1:9" ht="15.6" x14ac:dyDescent="0.3">
      <c r="A31" s="11" t="s">
        <v>73</v>
      </c>
      <c r="B31" s="11"/>
      <c r="C31" s="11">
        <v>60773</v>
      </c>
      <c r="D31" s="11"/>
      <c r="E31" s="58">
        <v>59993</v>
      </c>
      <c r="G31" s="11">
        <v>64942</v>
      </c>
      <c r="I31" s="58">
        <v>64109</v>
      </c>
    </row>
    <row r="32" spans="1:9" ht="15.6" x14ac:dyDescent="0.3">
      <c r="A32" s="59" t="s">
        <v>74</v>
      </c>
      <c r="B32" s="59"/>
      <c r="C32" s="59">
        <v>61837</v>
      </c>
      <c r="D32" s="59"/>
      <c r="E32" s="60">
        <v>61043</v>
      </c>
      <c r="F32" s="61"/>
      <c r="G32" s="59">
        <v>66079</v>
      </c>
      <c r="H32" s="61"/>
      <c r="I32" s="60">
        <v>65231</v>
      </c>
    </row>
    <row r="33" spans="1:9" ht="15.6" x14ac:dyDescent="0.3">
      <c r="A33" s="11" t="s">
        <v>75</v>
      </c>
      <c r="B33" s="11"/>
      <c r="C33" s="11">
        <v>62918</v>
      </c>
      <c r="D33" s="11"/>
      <c r="E33" s="58">
        <v>62111</v>
      </c>
      <c r="G33" s="11">
        <v>67235</v>
      </c>
      <c r="I33" s="58">
        <v>66372</v>
      </c>
    </row>
    <row r="34" spans="1:9" ht="15.6" x14ac:dyDescent="0.3">
      <c r="A34" s="11"/>
      <c r="B34" s="11"/>
      <c r="C34" s="11"/>
      <c r="D34" s="11"/>
      <c r="E34" s="11"/>
    </row>
  </sheetData>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6B3F3-62C2-42A5-8A81-88EEBD01BB99}">
  <dimension ref="A1:G31"/>
  <sheetViews>
    <sheetView workbookViewId="0">
      <selection activeCell="D15" sqref="D15"/>
    </sheetView>
  </sheetViews>
  <sheetFormatPr defaultRowHeight="14.4" x14ac:dyDescent="0.3"/>
  <cols>
    <col min="1" max="1" width="22.44140625" customWidth="1"/>
    <col min="2" max="2" width="9" bestFit="1" customWidth="1"/>
    <col min="3" max="3" width="11.109375" bestFit="1" customWidth="1"/>
    <col min="4" max="4" width="9" bestFit="1" customWidth="1"/>
  </cols>
  <sheetData>
    <row r="1" spans="1:7" ht="16.2" thickBot="1" x14ac:dyDescent="0.35">
      <c r="A1" s="3" t="s">
        <v>16</v>
      </c>
      <c r="B1" s="3" t="s">
        <v>17</v>
      </c>
      <c r="C1" s="4"/>
      <c r="D1" s="3" t="s">
        <v>18</v>
      </c>
      <c r="E1" s="4"/>
    </row>
    <row r="2" spans="1:7" ht="16.2" thickBot="1" x14ac:dyDescent="0.35">
      <c r="A2" s="4"/>
      <c r="B2" s="4"/>
      <c r="C2" s="4"/>
      <c r="D2" s="4"/>
      <c r="E2" s="4"/>
      <c r="G2" s="68" t="s">
        <v>119</v>
      </c>
    </row>
    <row r="3" spans="1:7" ht="16.2" thickBot="1" x14ac:dyDescent="0.35">
      <c r="A3" s="4" t="s">
        <v>19</v>
      </c>
      <c r="B3" s="5">
        <v>94011</v>
      </c>
      <c r="C3" s="4"/>
      <c r="D3" s="9">
        <v>0.34</v>
      </c>
      <c r="E3" s="4"/>
    </row>
    <row r="4" spans="1:7" ht="16.2" thickBot="1" x14ac:dyDescent="0.35">
      <c r="A4" s="4" t="s">
        <v>20</v>
      </c>
      <c r="B4" s="5">
        <v>116719</v>
      </c>
      <c r="C4" s="4"/>
      <c r="D4" s="4"/>
      <c r="E4" s="4"/>
    </row>
    <row r="5" spans="1:7" ht="16.2" thickBot="1" x14ac:dyDescent="0.35">
      <c r="A5" s="4" t="s">
        <v>21</v>
      </c>
      <c r="B5" s="5">
        <v>152088</v>
      </c>
      <c r="C5" s="4"/>
      <c r="D5" s="4"/>
      <c r="E5" s="4"/>
    </row>
    <row r="6" spans="1:7" ht="16.2" thickBot="1" x14ac:dyDescent="0.35">
      <c r="A6" s="4" t="s">
        <v>22</v>
      </c>
      <c r="B6" s="5">
        <v>178444</v>
      </c>
      <c r="C6" s="4"/>
      <c r="D6" s="4"/>
      <c r="E6" s="4"/>
    </row>
    <row r="7" spans="1:7" ht="16.2" thickBot="1" x14ac:dyDescent="0.35">
      <c r="A7" s="4" t="s">
        <v>24</v>
      </c>
      <c r="B7" s="5">
        <v>216306</v>
      </c>
      <c r="C7" s="4"/>
      <c r="D7" s="4"/>
      <c r="E7" s="4"/>
    </row>
    <row r="8" spans="1:7" ht="16.2" thickBot="1" x14ac:dyDescent="0.35">
      <c r="A8" s="4" t="s">
        <v>23</v>
      </c>
      <c r="B8" s="5">
        <v>228378</v>
      </c>
      <c r="C8" s="4"/>
      <c r="D8" s="4"/>
      <c r="E8" s="4"/>
    </row>
    <row r="9" spans="1:7" ht="16.2" thickBot="1" x14ac:dyDescent="0.35">
      <c r="A9" s="4" t="s">
        <v>28</v>
      </c>
      <c r="B9" s="5">
        <v>229960</v>
      </c>
      <c r="C9" s="4"/>
      <c r="D9" s="4"/>
      <c r="E9" s="4"/>
    </row>
    <row r="10" spans="1:7" ht="16.2" thickBot="1" x14ac:dyDescent="0.35">
      <c r="A10" s="4" t="s">
        <v>27</v>
      </c>
      <c r="B10" s="5">
        <v>232719</v>
      </c>
      <c r="C10" s="4"/>
      <c r="D10" s="4"/>
      <c r="E10" s="4"/>
    </row>
    <row r="11" spans="1:7" ht="16.2" thickBot="1" x14ac:dyDescent="0.35">
      <c r="A11" s="4" t="s">
        <v>26</v>
      </c>
      <c r="B11" s="5">
        <v>240536</v>
      </c>
      <c r="C11" s="4"/>
      <c r="D11" s="4"/>
      <c r="E11" s="4"/>
    </row>
    <row r="12" spans="1:7" ht="16.2" thickBot="1" x14ac:dyDescent="0.35">
      <c r="A12" s="4" t="s">
        <v>25</v>
      </c>
      <c r="B12" s="5">
        <v>240985</v>
      </c>
      <c r="C12" s="4"/>
      <c r="D12" s="4"/>
      <c r="E12" s="4"/>
    </row>
    <row r="13" spans="1:7" ht="16.2" thickBot="1" x14ac:dyDescent="0.35">
      <c r="A13" s="4" t="s">
        <v>30</v>
      </c>
      <c r="B13" s="5">
        <v>270571</v>
      </c>
      <c r="C13" s="4"/>
      <c r="D13" s="4"/>
      <c r="E13" s="4"/>
    </row>
    <row r="14" spans="1:7" ht="16.2" thickBot="1" x14ac:dyDescent="0.35">
      <c r="A14" s="4" t="s">
        <v>29</v>
      </c>
      <c r="B14" s="5">
        <v>272163</v>
      </c>
      <c r="C14" s="4"/>
      <c r="D14" s="5"/>
      <c r="E14" s="4"/>
    </row>
    <row r="15" spans="1:7" ht="16.2" thickBot="1" x14ac:dyDescent="0.35">
      <c r="A15" s="4" t="s">
        <v>32</v>
      </c>
      <c r="B15" s="5">
        <v>275912</v>
      </c>
      <c r="C15" s="4"/>
      <c r="D15" s="4">
        <v>275912</v>
      </c>
      <c r="E15" s="4"/>
    </row>
    <row r="16" spans="1:7" ht="16.2" thickBot="1" x14ac:dyDescent="0.35">
      <c r="A16" s="4" t="s">
        <v>45</v>
      </c>
      <c r="B16" s="5">
        <v>279635</v>
      </c>
      <c r="C16" s="4"/>
      <c r="D16" s="4"/>
      <c r="E16" s="4"/>
    </row>
    <row r="17" spans="1:5" ht="16.2" thickBot="1" x14ac:dyDescent="0.35">
      <c r="A17" s="4" t="s">
        <v>33</v>
      </c>
      <c r="B17" s="5">
        <v>284740</v>
      </c>
      <c r="C17" s="4"/>
      <c r="D17" s="4"/>
      <c r="E17" s="4"/>
    </row>
    <row r="18" spans="1:5" ht="16.2" thickBot="1" x14ac:dyDescent="0.35">
      <c r="A18" s="4" t="s">
        <v>31</v>
      </c>
      <c r="B18" s="5">
        <v>295049</v>
      </c>
      <c r="C18" s="4"/>
      <c r="D18" s="4"/>
      <c r="E18" s="4"/>
    </row>
    <row r="19" spans="1:5" ht="16.2" thickBot="1" x14ac:dyDescent="0.35">
      <c r="A19" s="4" t="s">
        <v>34</v>
      </c>
      <c r="B19" s="5">
        <v>315052</v>
      </c>
      <c r="C19" s="4"/>
      <c r="D19" s="4"/>
      <c r="E19" s="4"/>
    </row>
    <row r="20" spans="1:5" ht="16.2" thickBot="1" x14ac:dyDescent="0.35">
      <c r="A20" s="4" t="s">
        <v>37</v>
      </c>
      <c r="B20" s="5">
        <v>335028</v>
      </c>
      <c r="C20" s="4"/>
      <c r="D20" s="4"/>
      <c r="E20" s="4"/>
    </row>
    <row r="21" spans="1:5" ht="16.2" thickBot="1" x14ac:dyDescent="0.35">
      <c r="A21" s="4" t="s">
        <v>40</v>
      </c>
      <c r="B21" s="5">
        <v>350280</v>
      </c>
      <c r="C21" s="4"/>
      <c r="D21" s="4"/>
      <c r="E21" s="4"/>
    </row>
    <row r="22" spans="1:5" ht="16.2" thickBot="1" x14ac:dyDescent="0.35">
      <c r="A22" s="4" t="s">
        <v>36</v>
      </c>
      <c r="B22" s="5">
        <v>367667</v>
      </c>
      <c r="C22" s="4"/>
      <c r="D22" s="4"/>
      <c r="E22" s="4"/>
    </row>
    <row r="23" spans="1:5" ht="16.2" thickBot="1" x14ac:dyDescent="0.35">
      <c r="A23" s="4" t="s">
        <v>35</v>
      </c>
      <c r="B23" s="5">
        <v>382215</v>
      </c>
      <c r="C23" s="4"/>
      <c r="D23" s="4"/>
      <c r="E23" s="4"/>
    </row>
    <row r="24" spans="1:5" ht="16.2" thickBot="1" x14ac:dyDescent="0.35">
      <c r="A24" s="4" t="s">
        <v>41</v>
      </c>
      <c r="B24" s="5">
        <v>402034</v>
      </c>
      <c r="C24" s="4"/>
      <c r="D24" s="4"/>
      <c r="E24" s="4"/>
    </row>
    <row r="25" spans="1:5" ht="16.2" thickBot="1" x14ac:dyDescent="0.35">
      <c r="A25" s="4" t="s">
        <v>38</v>
      </c>
      <c r="B25" s="5">
        <v>412498</v>
      </c>
      <c r="C25" s="4"/>
      <c r="D25" s="4"/>
      <c r="E25" s="4"/>
    </row>
    <row r="26" spans="1:5" ht="16.2" thickBot="1" x14ac:dyDescent="0.35">
      <c r="A26" s="4" t="s">
        <v>39</v>
      </c>
      <c r="B26" s="5">
        <v>437587</v>
      </c>
      <c r="C26" s="4"/>
      <c r="D26" s="4"/>
      <c r="E26" s="4"/>
    </row>
    <row r="27" spans="1:5" ht="16.2" thickBot="1" x14ac:dyDescent="0.35">
      <c r="A27" s="4" t="s">
        <v>42</v>
      </c>
      <c r="B27" s="67">
        <v>593505</v>
      </c>
      <c r="C27" s="4"/>
      <c r="D27" s="9">
        <v>2.15</v>
      </c>
      <c r="E27" s="4"/>
    </row>
    <row r="28" spans="1:5" ht="16.2" thickBot="1" x14ac:dyDescent="0.35">
      <c r="A28" s="3"/>
      <c r="B28" s="3"/>
      <c r="C28" s="4"/>
      <c r="D28" s="4"/>
      <c r="E28" s="4"/>
    </row>
    <row r="29" spans="1:5" ht="16.2" thickBot="1" x14ac:dyDescent="0.35">
      <c r="A29" s="6"/>
      <c r="B29" s="4"/>
      <c r="C29" s="16"/>
      <c r="D29" s="4"/>
      <c r="E29" s="4"/>
    </row>
    <row r="30" spans="1:5" ht="16.2" thickBot="1" x14ac:dyDescent="0.35">
      <c r="A30" s="7" t="s">
        <v>43</v>
      </c>
      <c r="B30" s="15"/>
      <c r="C30" s="40">
        <v>275912</v>
      </c>
      <c r="D30" s="21"/>
      <c r="E30" s="4"/>
    </row>
    <row r="31" spans="1:5" ht="16.2" thickBot="1" x14ac:dyDescent="0.35">
      <c r="A31" s="7" t="s">
        <v>44</v>
      </c>
      <c r="B31" s="15"/>
      <c r="C31" s="41">
        <v>33109</v>
      </c>
      <c r="D31" s="21"/>
      <c r="E31" s="8" t="s">
        <v>46</v>
      </c>
    </row>
  </sheetData>
  <sortState xmlns:xlrd2="http://schemas.microsoft.com/office/spreadsheetml/2017/richdata2" ref="A3:B27">
    <sortCondition ref="B3:B27"/>
  </sortState>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C7133-FDD2-413D-8024-BFBDA4EAEB62}">
  <dimension ref="A1:E40"/>
  <sheetViews>
    <sheetView topLeftCell="A4" workbookViewId="0">
      <selection activeCell="E42" sqref="E42"/>
    </sheetView>
  </sheetViews>
  <sheetFormatPr defaultRowHeight="14.4" x14ac:dyDescent="0.3"/>
  <cols>
    <col min="1" max="1" width="46.21875" bestFit="1" customWidth="1"/>
  </cols>
  <sheetData>
    <row r="1" spans="1:5" ht="21" x14ac:dyDescent="0.4">
      <c r="A1" s="64" t="s">
        <v>103</v>
      </c>
      <c r="C1" s="10" t="s">
        <v>104</v>
      </c>
      <c r="E1" s="10" t="s">
        <v>105</v>
      </c>
    </row>
    <row r="4" spans="1:5" ht="15.6" x14ac:dyDescent="0.3">
      <c r="A4" s="10" t="s">
        <v>106</v>
      </c>
      <c r="C4">
        <f>'Compensation Worksheet'!C26</f>
        <v>0</v>
      </c>
    </row>
    <row r="6" spans="1:5" ht="15.6" x14ac:dyDescent="0.3">
      <c r="A6" s="10" t="s">
        <v>15</v>
      </c>
      <c r="C6">
        <f>'Reimbursable Expenses Worksheet'!D21</f>
        <v>0</v>
      </c>
    </row>
    <row r="7" spans="1:5" ht="15.6" x14ac:dyDescent="0.3">
      <c r="A7" s="11" t="s">
        <v>107</v>
      </c>
      <c r="E7">
        <f>'Reimbursable Expenses Worksheet'!D15</f>
        <v>0</v>
      </c>
    </row>
    <row r="8" spans="1:5" ht="15.6" x14ac:dyDescent="0.3">
      <c r="A8" s="11" t="s">
        <v>11</v>
      </c>
      <c r="E8">
        <f>'Reimbursable Expenses Worksheet'!D16</f>
        <v>0</v>
      </c>
    </row>
    <row r="9" spans="1:5" ht="15.6" x14ac:dyDescent="0.3">
      <c r="A9" s="11" t="s">
        <v>12</v>
      </c>
      <c r="E9">
        <f>'Reimbursable Expenses Worksheet'!D17</f>
        <v>0</v>
      </c>
    </row>
    <row r="10" spans="1:5" ht="15.6" x14ac:dyDescent="0.3">
      <c r="A10" s="11" t="s">
        <v>13</v>
      </c>
      <c r="E10">
        <f>'Reimbursable Expenses Worksheet'!D18</f>
        <v>0</v>
      </c>
    </row>
    <row r="11" spans="1:5" ht="15.6" x14ac:dyDescent="0.3">
      <c r="A11" s="11" t="s">
        <v>14</v>
      </c>
      <c r="E11">
        <f>'Reimbursable Expenses Worksheet'!D19</f>
        <v>0</v>
      </c>
    </row>
    <row r="13" spans="1:5" ht="15.6" x14ac:dyDescent="0.3">
      <c r="A13" s="10" t="s">
        <v>79</v>
      </c>
      <c r="C13">
        <f>Benefits!E3</f>
        <v>0</v>
      </c>
    </row>
    <row r="14" spans="1:5" x14ac:dyDescent="0.3">
      <c r="A14" s="42" t="s">
        <v>76</v>
      </c>
    </row>
    <row r="15" spans="1:5" ht="15.6" x14ac:dyDescent="0.3">
      <c r="A15" s="11"/>
    </row>
    <row r="16" spans="1:5" ht="15.6" x14ac:dyDescent="0.3">
      <c r="A16" s="10" t="s">
        <v>80</v>
      </c>
      <c r="C16">
        <f>Benefits!E6</f>
        <v>0</v>
      </c>
    </row>
    <row r="17" spans="1:5" x14ac:dyDescent="0.3">
      <c r="A17" s="42" t="s">
        <v>76</v>
      </c>
    </row>
    <row r="18" spans="1:5" ht="15.6" x14ac:dyDescent="0.3">
      <c r="A18" s="11"/>
    </row>
    <row r="19" spans="1:5" ht="15.6" x14ac:dyDescent="0.3">
      <c r="A19" s="10" t="s">
        <v>113</v>
      </c>
    </row>
    <row r="20" spans="1:5" ht="15.6" x14ac:dyDescent="0.3">
      <c r="A20" s="11" t="s">
        <v>78</v>
      </c>
      <c r="E20">
        <f>Benefits!E10</f>
        <v>0</v>
      </c>
    </row>
    <row r="21" spans="1:5" ht="15.6" x14ac:dyDescent="0.3">
      <c r="A21" s="11" t="s">
        <v>77</v>
      </c>
      <c r="E21">
        <f>Benefits!E11</f>
        <v>0</v>
      </c>
    </row>
    <row r="22" spans="1:5" ht="15.6" x14ac:dyDescent="0.3">
      <c r="A22" s="11"/>
    </row>
    <row r="23" spans="1:5" ht="15.6" x14ac:dyDescent="0.3">
      <c r="A23" s="10" t="s">
        <v>117</v>
      </c>
    </row>
    <row r="24" spans="1:5" ht="15.6" x14ac:dyDescent="0.3">
      <c r="A24" s="11" t="s">
        <v>78</v>
      </c>
      <c r="E24">
        <f>Benefits!E14</f>
        <v>0</v>
      </c>
    </row>
    <row r="25" spans="1:5" ht="15.6" x14ac:dyDescent="0.3">
      <c r="A25" s="11" t="s">
        <v>77</v>
      </c>
      <c r="E25">
        <f>Benefits!E15</f>
        <v>0</v>
      </c>
    </row>
    <row r="26" spans="1:5" ht="15.6" x14ac:dyDescent="0.3">
      <c r="A26" s="11"/>
    </row>
    <row r="27" spans="1:5" ht="15.6" x14ac:dyDescent="0.3">
      <c r="A27" s="10" t="s">
        <v>112</v>
      </c>
    </row>
    <row r="28" spans="1:5" ht="15.6" x14ac:dyDescent="0.3">
      <c r="A28" s="11" t="s">
        <v>78</v>
      </c>
      <c r="E28">
        <f>E32</f>
        <v>0</v>
      </c>
    </row>
    <row r="29" spans="1:5" ht="15.6" x14ac:dyDescent="0.3">
      <c r="A29" s="11" t="s">
        <v>77</v>
      </c>
      <c r="E29">
        <f>Benefits!E19</f>
        <v>0</v>
      </c>
    </row>
    <row r="31" spans="1:5" ht="15.6" x14ac:dyDescent="0.3">
      <c r="A31" s="10" t="s">
        <v>109</v>
      </c>
    </row>
    <row r="32" spans="1:5" ht="15.6" x14ac:dyDescent="0.3">
      <c r="A32" s="11" t="s">
        <v>110</v>
      </c>
      <c r="E32">
        <f>Benefits!E22</f>
        <v>0</v>
      </c>
    </row>
    <row r="33" spans="1:5" ht="15.6" x14ac:dyDescent="0.3">
      <c r="A33" s="11" t="s">
        <v>77</v>
      </c>
      <c r="E33">
        <f>Benefits!E23</f>
        <v>0</v>
      </c>
    </row>
    <row r="35" spans="1:5" ht="15.6" x14ac:dyDescent="0.3">
      <c r="A35" s="10" t="s">
        <v>111</v>
      </c>
    </row>
    <row r="36" spans="1:5" ht="15.6" x14ac:dyDescent="0.3">
      <c r="A36" s="11" t="s">
        <v>110</v>
      </c>
      <c r="E36">
        <f>Benefits!E26</f>
        <v>0</v>
      </c>
    </row>
    <row r="37" spans="1:5" ht="15.6" x14ac:dyDescent="0.3">
      <c r="A37" s="11" t="s">
        <v>77</v>
      </c>
      <c r="E37">
        <f>Benefits!E27</f>
        <v>0</v>
      </c>
    </row>
    <row r="39" spans="1:5" ht="15.6" x14ac:dyDescent="0.3">
      <c r="A39" s="63" t="s">
        <v>114</v>
      </c>
    </row>
    <row r="40" spans="1:5" ht="15.6" x14ac:dyDescent="0.3">
      <c r="A40" s="11" t="s">
        <v>115</v>
      </c>
      <c r="E40">
        <f>Benefits!E30</f>
        <v>0</v>
      </c>
    </row>
  </sheetData>
  <hyperlinks>
    <hyperlink ref="A17" r:id="rId1" xr:uid="{C38BF4F3-F9DF-4F53-8EB0-854F1F0C5545}"/>
    <hyperlink ref="A14" r:id="rId2" xr:uid="{283A4567-DE70-4A4F-9EE2-56E812D17D3C}"/>
  </hyperlinks>
  <pageMargins left="0.7" right="0.7" top="0.75" bottom="0.75" header="0.3" footer="0.3"/>
  <pageSetup orientation="portrait"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Welcome</vt:lpstr>
      <vt:lpstr>Compensation Worksheet</vt:lpstr>
      <vt:lpstr>Reimbursable Expenses Worksheet</vt:lpstr>
      <vt:lpstr>Benefits</vt:lpstr>
      <vt:lpstr>Deacon Min. Salary Guidelines</vt:lpstr>
      <vt:lpstr>2022 Housing Cost Data</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Wertz</dc:creator>
  <cp:lastModifiedBy>John Wertz</cp:lastModifiedBy>
  <cp:lastPrinted>2022-05-12T19:09:41Z</cp:lastPrinted>
  <dcterms:created xsi:type="dcterms:W3CDTF">2021-03-11T22:21:45Z</dcterms:created>
  <dcterms:modified xsi:type="dcterms:W3CDTF">2022-05-12T19:52:07Z</dcterms:modified>
</cp:coreProperties>
</file>