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johnw\Documents\DEM Files\VA Synod\Compensation Guidelines\2024 Compensation\"/>
    </mc:Choice>
  </mc:AlternateContent>
  <xr:revisionPtr revIDLastSave="0" documentId="8_{9F7B1FCB-14E1-4B7F-885B-BDB822F20725}" xr6:coauthVersionLast="47" xr6:coauthVersionMax="47" xr10:uidLastSave="{00000000-0000-0000-0000-000000000000}"/>
  <bookViews>
    <workbookView xWindow="28680" yWindow="-120" windowWidth="29040" windowHeight="15720" tabRatio="822" xr2:uid="{3A1AAD64-BC4A-478B-AE67-D196127D62C4}"/>
  </bookViews>
  <sheets>
    <sheet name="Welcome" sheetId="8" r:id="rId1"/>
    <sheet name="Comp Worksheet with Housing" sheetId="1" r:id="rId2"/>
    <sheet name="Reimbursable Expenses Worksheet" sheetId="2" r:id="rId3"/>
    <sheet name="Comp Worksheet with Parsonage" sheetId="4" r:id="rId4"/>
    <sheet name="Benefits" sheetId="5" r:id="rId5"/>
    <sheet name="2024 Pastor Cash Comp Housing" sheetId="7" r:id="rId6"/>
    <sheet name="2024 Pastor Cash Comp Parsonage" sheetId="6" r:id="rId7"/>
    <sheet name="Deacon Min. Salary Guidelines" sheetId="11" r:id="rId8"/>
    <sheet name="2023 Housing Cost Data" sheetId="3" r:id="rId9"/>
    <sheet name="Summary"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E43" i="9" l="1"/>
  <c r="E40" i="9"/>
  <c r="E39" i="9"/>
  <c r="E36" i="9"/>
  <c r="E35" i="9"/>
  <c r="E31" i="9"/>
  <c r="C10" i="1" l="1"/>
  <c r="E32" i="9"/>
  <c r="E28" i="9"/>
  <c r="E27" i="9"/>
  <c r="E24" i="9"/>
  <c r="E23" i="9"/>
  <c r="C19" i="9"/>
  <c r="C16" i="9"/>
  <c r="E11" i="9"/>
  <c r="E12" i="9"/>
  <c r="E13" i="9"/>
  <c r="E14" i="9"/>
  <c r="E10" i="9"/>
  <c r="E7" i="9"/>
  <c r="C6" i="9"/>
  <c r="C23" i="1" l="1"/>
  <c r="C15" i="4"/>
  <c r="C17" i="4" s="1"/>
  <c r="C24" i="4" s="1"/>
  <c r="C12" i="1"/>
  <c r="D21" i="2"/>
  <c r="C9" i="9" s="1"/>
  <c r="C26" i="1" l="1"/>
  <c r="C4" i="9" s="1"/>
</calcChain>
</file>

<file path=xl/sharedStrings.xml><?xml version="1.0" encoding="utf-8"?>
<sst xmlns="http://schemas.openxmlformats.org/spreadsheetml/2006/main" count="247" uniqueCount="142">
  <si>
    <t>Compensation Components</t>
  </si>
  <si>
    <t>Box</t>
  </si>
  <si>
    <t>Unadjusted Minimum Salary</t>
  </si>
  <si>
    <t>Salary Adjustment based on Cost of Housing in Your Community</t>
  </si>
  <si>
    <t>Section 3: Additional Compensation Added By Mutual Agreement</t>
  </si>
  <si>
    <t>Years of Related Non-Pastoral Experience</t>
  </si>
  <si>
    <t>Additional Degrees Beyond M Div: Number of Degrees</t>
  </si>
  <si>
    <t>Number of Staff Members Supervised</t>
  </si>
  <si>
    <t>Total Points (Max Points 10)</t>
  </si>
  <si>
    <t>Equity Allowance</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</si>
  <si>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</si>
  <si>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</si>
  <si>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</si>
  <si>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</si>
  <si>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</si>
  <si>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</si>
  <si>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</si>
  <si>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</si>
  <si>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</si>
  <si>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</si>
  <si>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</si>
  <si>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</si>
  <si>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</si>
  <si>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</si>
  <si>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</si>
  <si>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</si>
  <si>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</si>
  <si>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</si>
  <si>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</si>
  <si>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</si>
  <si>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</si>
  <si>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</si>
  <si>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</si>
  <si>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</si>
  <si>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</si>
  <si>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Virginia Beach</t>
  </si>
  <si>
    <t>Winchester</t>
  </si>
  <si>
    <t>Fredericksburg</t>
  </si>
  <si>
    <t>Charlottesville</t>
  </si>
  <si>
    <t>Blacksburg</t>
  </si>
  <si>
    <t>Williamsburg</t>
  </si>
  <si>
    <t>Warrenton</t>
  </si>
  <si>
    <t>Median House Price</t>
  </si>
  <si>
    <t>Median allowance</t>
  </si>
  <si>
    <t>Lexington</t>
  </si>
  <si>
    <t>Section 2: Additional Compensation Added By Mutual Agreement</t>
  </si>
  <si>
    <t>Housing Allowance = 1% per month of the median house price multiplied by 12</t>
  </si>
  <si>
    <t>Section 3: Additional Parsonage Related Adjustment by Mutual Agreement</t>
  </si>
  <si>
    <t>Section 1: Unadjusted Minimum Compensation</t>
  </si>
  <si>
    <t>Adjusted Minimum Compensation</t>
  </si>
  <si>
    <t>Section 2: Housing Allowance</t>
  </si>
  <si>
    <t>Benefits</t>
  </si>
  <si>
    <t>Years of Experience</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</si>
  <si>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</si>
  <si>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</si>
  <si>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</si>
  <si>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</si>
  <si>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</si>
  <si>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</si>
  <si>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</si>
  <si>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</si>
  <si>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</si>
  <si>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</si>
  <si>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</si>
  <si>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</si>
  <si>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</si>
  <si>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</si>
  <si>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</si>
  <si>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</si>
  <si>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</si>
  <si>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</si>
  <si>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</si>
  <si>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</si>
  <si>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</si>
  <si>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</si>
  <si>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</si>
  <si>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</si>
  <si>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 +</t>
  </si>
  <si>
    <t>(Insert Amount from 2022 RM Cash Comp Parsonage Tab)</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</si>
  <si>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</si>
  <si>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</si>
  <si>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</si>
  <si>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</si>
  <si>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</si>
  <si>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</si>
  <si>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</si>
  <si>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Total of Boxes 1 and 4</t>
  </si>
  <si>
    <t>Boxes 6-8 to be Completed by Rostered Minister</t>
  </si>
  <si>
    <t>Suggested Additional Compensation</t>
  </si>
  <si>
    <t>Shows Total of Boxes 5 and 10</t>
  </si>
  <si>
    <t>Shows Total of Boxes 1, 6, and 7</t>
  </si>
  <si>
    <t>Minimun of $1000 Suggested</t>
  </si>
  <si>
    <t>Boxes 2-4 to be To Be Completed by Rostered Minister</t>
  </si>
  <si>
    <t>Section 4: Adjusted Compensation</t>
  </si>
  <si>
    <t>To begin, select either the Worksheet for a Housing Allowance or the Worksheet for a Parsonage.</t>
  </si>
  <si>
    <t>Once you complete the appropriate Comp Worksheet, Reimburseable Expenses, and Benefits tabs, go to the final tab titled, "Summary' to see all of the information in one tab that can be printed.</t>
  </si>
  <si>
    <t>Tabs are also provided to input agreed upon benefits, reimburseable expenses, and as a reference for the median cost of housing in some areas.</t>
  </si>
  <si>
    <t xml:space="preserve">Total Cost of Employment </t>
  </si>
  <si>
    <t xml:space="preserve">For Parsonage: Equity Allowance </t>
  </si>
  <si>
    <t>Totals</t>
  </si>
  <si>
    <t>Details</t>
  </si>
  <si>
    <t>Mileage</t>
  </si>
  <si>
    <r>
      <t xml:space="preserve">Adjusted Compensation </t>
    </r>
    <r>
      <rPr>
        <sz val="12"/>
        <color theme="1"/>
        <rFont val="Arial"/>
        <family val="2"/>
      </rPr>
      <t>(Housing)</t>
    </r>
  </si>
  <si>
    <r>
      <t xml:space="preserve">Adjusted Compensation </t>
    </r>
    <r>
      <rPr>
        <sz val="12"/>
        <color theme="1"/>
        <rFont val="Arial"/>
        <family val="2"/>
      </rPr>
      <t>(Parsonage)</t>
    </r>
  </si>
  <si>
    <t>Salary Adjustment based on Experience, Education, Complexity of Call (Multiply Box 9 by 500)</t>
  </si>
  <si>
    <t>Salary Adjustment based on Experience, Education, Complexity of Call (Multiply Box 5 by 500)</t>
  </si>
  <si>
    <r>
      <t xml:space="preserve">Vacation </t>
    </r>
    <r>
      <rPr>
        <i/>
        <sz val="10"/>
        <color theme="1"/>
        <rFont val="Arial"/>
        <family val="2"/>
      </rPr>
      <t>(4 weeks Recommended)</t>
    </r>
  </si>
  <si>
    <r>
      <t xml:space="preserve">Sick Leave </t>
    </r>
    <r>
      <rPr>
        <i/>
        <sz val="10"/>
        <color theme="1"/>
        <rFont val="Arial"/>
        <family val="2"/>
      </rPr>
      <t>(See Compensation Guidelines)</t>
    </r>
  </si>
  <si>
    <r>
      <t xml:space="preserve">Continuing Education </t>
    </r>
    <r>
      <rPr>
        <i/>
        <sz val="10"/>
        <color theme="1"/>
        <rFont val="Arial"/>
        <family val="2"/>
      </rPr>
      <t>(2 weeks recommended)</t>
    </r>
  </si>
  <si>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</si>
  <si>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</si>
  <si>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</si>
  <si>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</si>
  <si>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</si>
  <si>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Sick Leave (</t>
    </r>
    <r>
      <rPr>
        <i/>
        <sz val="10"/>
        <color theme="1"/>
        <rFont val="Arial"/>
        <family val="2"/>
      </rPr>
      <t>See Compensation Guidelines)</t>
    </r>
  </si>
  <si>
    <r>
      <t xml:space="preserve">Mileage </t>
    </r>
    <r>
      <rPr>
        <i/>
        <sz val="10"/>
        <color theme="1"/>
        <rFont val="Arial"/>
        <family val="2"/>
      </rPr>
      <t>(2022 Rate: 62.5 cents per mile)</t>
    </r>
  </si>
  <si>
    <t>Insert Correct Amount from 2023 RM Cash Comp Parsonage Tab</t>
  </si>
  <si>
    <t>2023 3% CC</t>
  </si>
  <si>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2023 figures include the full SET amount of 15.3%.</t>
    </r>
  </si>
  <si>
    <r>
      <rPr>
        <b/>
        <sz val="11"/>
        <color theme="1"/>
        <rFont val="Calibri"/>
        <family val="2"/>
        <scheme val="minor"/>
      </rPr>
      <t>Note</t>
    </r>
    <r>
      <rPr>
        <sz val="11"/>
        <color theme="1"/>
        <rFont val="Calibri"/>
        <family val="2"/>
        <scheme val="minor"/>
      </rPr>
      <t xml:space="preserve">: The guidelines offer suggestions for a 3%, 5%, or 7% cost of living increase for 2023 </t>
    </r>
  </si>
  <si>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2022 figures include the full SET amount of 15.3%.</t>
    </r>
  </si>
  <si>
    <t>Replace this number with the average house cost for your area</t>
  </si>
  <si>
    <t>Average Home Price in Virginia Synod (survey of 25 cities/towns in Synod)</t>
  </si>
  <si>
    <t>Average Home Price in Your Community</t>
  </si>
  <si>
    <t>The tabs below provide assistance in calculating compensation for Ministers of Word and Sacrament and Word and Service.</t>
  </si>
  <si>
    <t>Years of Related Non-Rostered Minister Experience</t>
  </si>
  <si>
    <t>Additional Degrees Beyond M Div/MAR: Number of Degrees</t>
  </si>
  <si>
    <t>(Insert Amount from 2023 RM Cash Comp Housing or Deacon Tab)</t>
  </si>
  <si>
    <t>Insert Correct Amount from 2023 RM Cash Comp Housing  or Deacon Tab</t>
  </si>
  <si>
    <t>2024 3% CC</t>
  </si>
  <si>
    <t>2024 5% CC</t>
  </si>
  <si>
    <t>2024 7% CC</t>
  </si>
  <si>
    <t>2023  3% CC</t>
  </si>
  <si>
    <t>Appendix A: 2024 Rostered Ministry Cash Compensation Guidelines for Pastor with Parsonage</t>
  </si>
  <si>
    <t>Appendix A1: 2024 Rostered Minister Cash Compensation Guidelines for Pastor with Housing Allowance</t>
  </si>
  <si>
    <t>Appendix A: 2024 Rostered Minister Minimum Salary Guidelines for Deacons</t>
  </si>
  <si>
    <t xml:space="preserve">Note: The guidelines offer suggestions for a 3%, 5%, or 7% cost of living increase for 2024 </t>
  </si>
  <si>
    <t>*Note: Information from Zillow Home Values Tool accessed April 18, 2023 (https://www.zillow.com/roanoke-va/home-values/)</t>
  </si>
  <si>
    <t>Madison</t>
  </si>
  <si>
    <t>Updated April 2023</t>
  </si>
  <si>
    <r>
      <t xml:space="preserve">Welcome to the 2024 Compensation Workbook. </t>
    </r>
    <r>
      <rPr>
        <i/>
        <sz val="16"/>
        <color theme="1"/>
        <rFont val="Arial"/>
        <family val="2"/>
      </rPr>
      <t>(Updated April 2023)</t>
    </r>
  </si>
  <si>
    <t>You will need the unadjusted minimum cash compensation number which can be found in the 2024 Cash Comp tabs.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</si>
</sst>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8"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1"/>
      <color theme="1"/>
      <name val="Arial"/>
      <family val="2"/>
    </font>
    <font>
      <sz val="16"/>
      <color theme="1"/>
      <name val="Arial"/>
      <family val="2"/>
    </font>
    <font>
      <b/>
      <sz val="16"/>
      <color theme="1"/>
      <name val="Arial"/>
      <family val="2"/>
    </font>
    <font>
      <b/>
      <sz val="11"/>
      <color theme="1"/>
      <name val="Arial"/>
      <family val="2"/>
    </font>
    <font>
      <sz val="10"/>
      <color theme="1"/>
      <name val="Arial"/>
      <family val="2"/>
    </font>
    <font>
      <i/>
      <sz val="16"/>
      <color theme="1"/>
      <name val="Arial"/>
      <family val="2"/>
    </font>
    <font>
      <b/>
      <sz val="11"/>
      <color theme="1"/>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4" tint="-0.249977111117893"/>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style="medium">
        <color rgb="FFCCCCCC"/>
      </right>
      <top style="medium">
        <color rgb="FFCCCCCC"/>
      </top>
      <bottom style="thick">
        <color theme="9"/>
      </bottom>
      <diagonal/>
    </border>
    <border>
      <left style="thick">
        <color theme="9"/>
      </left>
      <right/>
      <top/>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medium">
        <color rgb="FFCCCCCC"/>
      </left>
      <right style="medium">
        <color rgb="FFCCCCCC"/>
      </right>
      <top style="thin">
        <color indexed="64"/>
      </top>
      <bottom style="medium">
        <color rgb="FFCCCCCC"/>
      </bottom>
      <diagonal/>
    </border>
    <border>
      <left style="thin">
        <color indexed="64"/>
      </left>
      <right style="thick">
        <color theme="9"/>
      </right>
      <top style="thin">
        <color indexed="64"/>
      </top>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
      <left style="thin">
        <color indexed="64"/>
      </left>
      <right style="thick">
        <color theme="9"/>
      </right>
      <top style="thin">
        <color indexed="64"/>
      </top>
      <bottom style="thin">
        <color indexed="64"/>
      </bottom>
      <diagonal/>
    </border>
    <border>
      <left style="medium">
        <color rgb="FFCCCCCC"/>
      </left>
      <right style="medium">
        <color rgb="FFCCCCCC"/>
      </right>
      <top/>
      <bottom/>
      <diagonal/>
    </border>
  </borders>
  <cellStyleXfs count="2">
    <xf numFmtId="0" fontId="0" fillId="0" borderId="0"/>
    <xf numFmtId="0" fontId="7" fillId="0" borderId="0" applyNumberFormat="0" applyFill="0" applyBorder="0" applyAlignment="0" applyProtection="0"/>
  </cellStyleXfs>
  <cellXfs count="77">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Alignment="1">
      <alignment wrapText="1"/>
    </xf>
    <xf numFmtId="0" fontId="2" fillId="0" borderId="10" xfId="0" applyFont="1" applyBorder="1" applyAlignment="1">
      <alignment wrapText="1"/>
    </xf>
    <xf numFmtId="0" fontId="0" fillId="0" borderId="11" xfId="0" applyBorder="1"/>
    <xf numFmtId="0" fontId="2" fillId="0" borderId="12" xfId="0" applyFont="1" applyBorder="1" applyAlignment="1">
      <alignment wrapText="1"/>
    </xf>
    <xf numFmtId="0" fontId="3" fillId="0" borderId="14" xfId="0" applyFont="1" applyBorder="1" applyAlignment="1">
      <alignment horizontal="right" wrapText="1"/>
    </xf>
    <xf numFmtId="0" fontId="3" fillId="0" borderId="12" xfId="0" applyFont="1" applyBorder="1" applyAlignment="1">
      <alignment horizontal="right" wrapText="1"/>
    </xf>
    <xf numFmtId="0" fontId="2" fillId="3" borderId="16" xfId="0" applyFont="1" applyFill="1" applyBorder="1" applyAlignment="1">
      <alignment horizontal="right" wrapText="1"/>
    </xf>
    <xf numFmtId="0" fontId="2" fillId="0" borderId="15" xfId="0" applyFont="1" applyBorder="1" applyAlignment="1">
      <alignmen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7" xfId="0" applyFont="1" applyBorder="1" applyAlignment="1">
      <alignment wrapText="1"/>
    </xf>
    <xf numFmtId="0" fontId="2" fillId="0" borderId="14"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3"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8" xfId="0" applyBorder="1"/>
    <xf numFmtId="0" fontId="0" fillId="0" borderId="19" xfId="0" applyBorder="1"/>
    <xf numFmtId="0" fontId="2" fillId="0" borderId="25" xfId="0" applyFont="1" applyBorder="1" applyAlignment="1">
      <alignment wrapText="1"/>
    </xf>
    <xf numFmtId="0" fontId="0" fillId="0" borderId="4" xfId="0" applyBorder="1" applyAlignment="1">
      <alignment wrapText="1"/>
    </xf>
    <xf numFmtId="0" fontId="2" fillId="0" borderId="24" xfId="0" applyFont="1" applyBorder="1" applyAlignment="1">
      <alignment wrapText="1"/>
    </xf>
    <xf numFmtId="0" fontId="2" fillId="0" borderId="26" xfId="0" applyFont="1" applyBorder="1" applyAlignment="1">
      <alignment horizontal="right" wrapText="1"/>
    </xf>
    <xf numFmtId="0" fontId="2" fillId="0" borderId="27" xfId="0" applyFont="1" applyBorder="1" applyAlignment="1">
      <alignment horizontal="right" wrapText="1"/>
    </xf>
    <xf numFmtId="0" fontId="2" fillId="6" borderId="13" xfId="0" applyFont="1" applyFill="1" applyBorder="1" applyAlignment="1">
      <alignment horizontal="right" wrapText="1"/>
    </xf>
    <xf numFmtId="0" fontId="2" fillId="6" borderId="28" xfId="0" applyFont="1" applyFill="1" applyBorder="1" applyAlignment="1">
      <alignment wrapText="1"/>
    </xf>
    <xf numFmtId="0" fontId="2" fillId="6" borderId="13" xfId="0" applyFont="1" applyFill="1" applyBorder="1" applyAlignment="1">
      <alignment wrapText="1"/>
    </xf>
    <xf numFmtId="0" fontId="2" fillId="6" borderId="13" xfId="0" applyFont="1" applyFill="1" applyBorder="1"/>
    <xf numFmtId="0" fontId="2" fillId="6" borderId="20" xfId="0" applyFont="1" applyFill="1" applyBorder="1"/>
    <xf numFmtId="0" fontId="0" fillId="6" borderId="20" xfId="0" applyFill="1" applyBorder="1"/>
    <xf numFmtId="0" fontId="2" fillId="0" borderId="11" xfId="0" applyFont="1" applyBorder="1"/>
    <xf numFmtId="0" fontId="2" fillId="7" borderId="0" xfId="0" applyFont="1" applyFill="1"/>
    <xf numFmtId="0" fontId="2" fillId="6" borderId="0" xfId="0" applyFont="1" applyFill="1"/>
    <xf numFmtId="0" fontId="2" fillId="3" borderId="29" xfId="0" applyFont="1" applyFill="1" applyBorder="1" applyAlignment="1">
      <alignment horizontal="right" wrapText="1"/>
    </xf>
    <xf numFmtId="0" fontId="2" fillId="0" borderId="30" xfId="0" applyFont="1" applyBorder="1" applyAlignment="1">
      <alignment wrapText="1"/>
    </xf>
    <xf numFmtId="0" fontId="12" fillId="0" borderId="0" xfId="0" applyFont="1"/>
    <xf numFmtId="0" fontId="11" fillId="0" borderId="0" xfId="0" applyFont="1"/>
    <xf numFmtId="0" fontId="13" fillId="0" borderId="0" xfId="0" applyFont="1"/>
    <xf numFmtId="0" fontId="14" fillId="0" borderId="0" xfId="0" applyFont="1"/>
    <xf numFmtId="0" fontId="10" fillId="8" borderId="0" xfId="0" applyFont="1" applyFill="1"/>
    <xf numFmtId="0" fontId="10" fillId="9" borderId="0" xfId="0" applyFont="1" applyFill="1"/>
    <xf numFmtId="0" fontId="10" fillId="10" borderId="0" xfId="0" applyFont="1" applyFill="1"/>
    <xf numFmtId="0" fontId="10" fillId="11" borderId="0" xfId="0" applyFont="1" applyFill="1"/>
    <xf numFmtId="0" fontId="6" fillId="0" borderId="0" xfId="0" applyFont="1"/>
    <xf numFmtId="9" fontId="0" fillId="0" borderId="0" xfId="0" applyNumberFormat="1"/>
    <xf numFmtId="0" fontId="3" fillId="0" borderId="3" xfId="0" applyFont="1" applyBorder="1" applyAlignment="1">
      <alignment wrapText="1"/>
    </xf>
    <xf numFmtId="0" fontId="3" fillId="0" borderId="4"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19050</xdr:rowOff>
    </xdr:from>
    <xdr:to>
      <xdr:col>7</xdr:col>
      <xdr:colOff>135255</xdr:colOff>
      <xdr:row>9</xdr:row>
      <xdr:rowOff>114785</xdr:rowOff>
    </xdr:to>
    <xdr:pic>
      <xdr:nvPicPr>
        <xdr:cNvPr id="3" name="Picture 2">
          <a:extLst>
            <a:ext uri="{FF2B5EF4-FFF2-40B4-BE49-F238E27FC236}">
              <a16:creationId xmlns:a16="http://schemas.microsoft.com/office/drawing/2014/main" id="{5DD5A816-2327-4F7B-8B20-81D879E3AB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457200"/>
          <a:ext cx="4208145" cy="15911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2591-CCEE-4C5C-B3A3-DC5A608783A3}">
  <dimension ref="A2:I12"/>
  <sheetViews>
    <sheetView tabSelected="1" workbookViewId="0">
      <selection activeCell="I17" sqref="I17"/>
    </sheetView>
  </sheetViews>
  <sheetFormatPr defaultRowHeight="14.4" x14ac:dyDescent="0.3"/>
  <sheetData>
    <row r="2" spans="1:9" ht="20.399999999999999" x14ac:dyDescent="0.35">
      <c r="I2" s="65" t="s">
        <v>140</v>
      </c>
    </row>
    <row r="4" spans="1:9" ht="20.399999999999999" x14ac:dyDescent="0.35">
      <c r="I4" s="65" t="s">
        <v>124</v>
      </c>
    </row>
    <row r="5" spans="1:9" x14ac:dyDescent="0.3">
      <c r="I5" s="66" t="s">
        <v>84</v>
      </c>
    </row>
    <row r="6" spans="1:9" ht="20.399999999999999" x14ac:dyDescent="0.35">
      <c r="I6" s="65" t="s">
        <v>94</v>
      </c>
    </row>
    <row r="8" spans="1:9" ht="20.399999999999999" x14ac:dyDescent="0.35">
      <c r="I8" s="65" t="s">
        <v>141</v>
      </c>
    </row>
    <row r="10" spans="1:9" ht="20.399999999999999" x14ac:dyDescent="0.35">
      <c r="I10" s="65" t="s">
        <v>96</v>
      </c>
    </row>
    <row r="12" spans="1:9" ht="20.399999999999999" x14ac:dyDescent="0.35">
      <c r="A12" s="65" t="s">
        <v>95</v>
      </c>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EFA4-4FB9-44BD-BADF-8B941FC479D0}">
  <dimension ref="A1:E43"/>
  <sheetViews>
    <sheetView workbookViewId="0">
      <selection activeCell="H29" sqref="H29"/>
    </sheetView>
  </sheetViews>
  <sheetFormatPr defaultRowHeight="14.4" x14ac:dyDescent="0.3"/>
  <cols>
    <col min="1" max="1" width="46.21875" bestFit="1" customWidth="1"/>
  </cols>
  <sheetData>
    <row r="1" spans="1:5" ht="21" x14ac:dyDescent="0.4">
      <c r="A1" s="67" t="s">
        <v>97</v>
      </c>
      <c r="C1" s="10" t="s">
        <v>99</v>
      </c>
      <c r="E1" s="10" t="s">
        <v>100</v>
      </c>
    </row>
    <row r="4" spans="1:5" ht="15.6" x14ac:dyDescent="0.3">
      <c r="A4" s="10" t="s">
        <v>102</v>
      </c>
      <c r="C4">
        <f>'Comp Worksheet with Housing'!C26</f>
        <v>0</v>
      </c>
    </row>
    <row r="6" spans="1:5" ht="15.6" x14ac:dyDescent="0.3">
      <c r="A6" s="10" t="s">
        <v>103</v>
      </c>
      <c r="C6">
        <f>'Comp Worksheet with Parsonage'!C24</f>
        <v>0</v>
      </c>
    </row>
    <row r="7" spans="1:5" ht="15.6" x14ac:dyDescent="0.3">
      <c r="A7" s="11" t="s">
        <v>98</v>
      </c>
      <c r="E7">
        <f>'Comp Worksheet with Parsonage'!C21</f>
        <v>0</v>
      </c>
    </row>
    <row r="9" spans="1:5" ht="15.6" x14ac:dyDescent="0.3">
      <c r="A9" s="10" t="s">
        <v>15</v>
      </c>
      <c r="C9">
        <f>'Reimbursable Expenses Worksheet'!D21</f>
        <v>0</v>
      </c>
    </row>
    <row r="10" spans="1:5" ht="15.6" x14ac:dyDescent="0.3">
      <c r="A10" s="11" t="s">
        <v>101</v>
      </c>
      <c r="E10">
        <f>'Reimbursable Expenses Worksheet'!D15</f>
        <v>0</v>
      </c>
    </row>
    <row r="11" spans="1:5" ht="15.6" x14ac:dyDescent="0.3">
      <c r="A11" s="11" t="s">
        <v>11</v>
      </c>
      <c r="E11">
        <f>'Reimbursable Expenses Worksheet'!D16</f>
        <v>0</v>
      </c>
    </row>
    <row r="12" spans="1:5" ht="15.6" x14ac:dyDescent="0.3">
      <c r="A12" s="11" t="s">
        <v>12</v>
      </c>
      <c r="E12">
        <f>'Reimbursable Expenses Worksheet'!D17</f>
        <v>0</v>
      </c>
    </row>
    <row r="13" spans="1:5" ht="15.6" x14ac:dyDescent="0.3">
      <c r="A13" s="11" t="s">
        <v>13</v>
      </c>
      <c r="E13">
        <f>'Reimbursable Expenses Worksheet'!D18</f>
        <v>0</v>
      </c>
    </row>
    <row r="14" spans="1:5" ht="15.6" x14ac:dyDescent="0.3">
      <c r="A14" s="11" t="s">
        <v>14</v>
      </c>
      <c r="E14">
        <f>'Reimbursable Expenses Worksheet'!D19</f>
        <v>0</v>
      </c>
    </row>
    <row r="16" spans="1:5" ht="15.6" x14ac:dyDescent="0.3">
      <c r="A16" s="10" t="s">
        <v>82</v>
      </c>
      <c r="C16">
        <f>Benefits!E3</f>
        <v>0</v>
      </c>
    </row>
    <row r="17" spans="1:5" x14ac:dyDescent="0.3">
      <c r="A17" s="46" t="s">
        <v>79</v>
      </c>
    </row>
    <row r="18" spans="1:5" ht="15.6" x14ac:dyDescent="0.3">
      <c r="A18" s="11"/>
    </row>
    <row r="19" spans="1:5" ht="15.6" x14ac:dyDescent="0.3">
      <c r="A19" s="10" t="s">
        <v>83</v>
      </c>
      <c r="C19">
        <f>Benefits!E6</f>
        <v>0</v>
      </c>
    </row>
    <row r="20" spans="1:5" x14ac:dyDescent="0.3">
      <c r="A20" s="46" t="s">
        <v>79</v>
      </c>
    </row>
    <row r="21" spans="1:5" ht="15.6" x14ac:dyDescent="0.3">
      <c r="A21" s="11"/>
    </row>
    <row r="22" spans="1:5" ht="15.6" x14ac:dyDescent="0.3">
      <c r="A22" s="10" t="s">
        <v>106</v>
      </c>
    </row>
    <row r="23" spans="1:5" ht="15.6" x14ac:dyDescent="0.3">
      <c r="A23" s="11" t="s">
        <v>81</v>
      </c>
      <c r="E23">
        <f>Benefits!E10</f>
        <v>0</v>
      </c>
    </row>
    <row r="24" spans="1:5" ht="15.6" x14ac:dyDescent="0.3">
      <c r="A24" s="11" t="s">
        <v>80</v>
      </c>
      <c r="E24">
        <f>Benefits!E11</f>
        <v>0</v>
      </c>
    </row>
    <row r="25" spans="1:5" ht="15.6" x14ac:dyDescent="0.3">
      <c r="A25" s="11"/>
    </row>
    <row r="26" spans="1:5" ht="15.6" x14ac:dyDescent="0.3">
      <c r="A26" s="10" t="s">
        <v>114</v>
      </c>
    </row>
    <row r="27" spans="1:5" ht="15.6" x14ac:dyDescent="0.3">
      <c r="A27" s="11" t="s">
        <v>81</v>
      </c>
      <c r="E27">
        <f>Benefits!E14</f>
        <v>0</v>
      </c>
    </row>
    <row r="28" spans="1:5" ht="15.6" x14ac:dyDescent="0.3">
      <c r="A28" s="11" t="s">
        <v>80</v>
      </c>
      <c r="E28">
        <f>Benefits!E15</f>
        <v>0</v>
      </c>
    </row>
    <row r="29" spans="1:5" ht="15.6" x14ac:dyDescent="0.3">
      <c r="A29" s="11"/>
    </row>
    <row r="30" spans="1:5" ht="15.6" x14ac:dyDescent="0.3">
      <c r="A30" s="10" t="s">
        <v>108</v>
      </c>
    </row>
    <row r="31" spans="1:5" ht="15.6" x14ac:dyDescent="0.3">
      <c r="A31" s="11" t="s">
        <v>81</v>
      </c>
      <c r="E31">
        <f>Benefits!E18</f>
        <v>0</v>
      </c>
    </row>
    <row r="32" spans="1:5" ht="15.6" x14ac:dyDescent="0.3">
      <c r="A32" s="11" t="s">
        <v>80</v>
      </c>
      <c r="E32">
        <f>Benefits!E19</f>
        <v>0</v>
      </c>
    </row>
    <row r="34" spans="1:5" ht="15.6" x14ac:dyDescent="0.3">
      <c r="A34" s="10" t="s">
        <v>109</v>
      </c>
    </row>
    <row r="35" spans="1:5" ht="15.6" x14ac:dyDescent="0.3">
      <c r="A35" s="11" t="s">
        <v>110</v>
      </c>
      <c r="E35">
        <f>Benefits!E22</f>
        <v>0</v>
      </c>
    </row>
    <row r="36" spans="1:5" ht="15.6" x14ac:dyDescent="0.3">
      <c r="A36" s="11" t="s">
        <v>80</v>
      </c>
      <c r="E36">
        <f>Benefits!E23</f>
        <v>0</v>
      </c>
    </row>
    <row r="38" spans="1:5" ht="15.6" x14ac:dyDescent="0.3">
      <c r="A38" s="10" t="s">
        <v>111</v>
      </c>
    </row>
    <row r="39" spans="1:5" ht="15.6" x14ac:dyDescent="0.3">
      <c r="A39" s="11" t="s">
        <v>110</v>
      </c>
      <c r="E39">
        <f>Benefits!E26</f>
        <v>0</v>
      </c>
    </row>
    <row r="40" spans="1:5" ht="15.6" x14ac:dyDescent="0.3">
      <c r="A40" s="11" t="s">
        <v>80</v>
      </c>
      <c r="E40">
        <f>Benefits!E27</f>
        <v>0</v>
      </c>
    </row>
    <row r="42" spans="1:5" ht="15.6" x14ac:dyDescent="0.3">
      <c r="A42" s="66" t="s">
        <v>112</v>
      </c>
    </row>
    <row r="43" spans="1:5" ht="15.6" x14ac:dyDescent="0.3">
      <c r="A43" s="11" t="s">
        <v>113</v>
      </c>
      <c r="E43">
        <f>Benefits!E30</f>
        <v>0</v>
      </c>
    </row>
  </sheetData>
  <hyperlinks>
    <hyperlink ref="A20" r:id="rId1" xr:uid="{86491E7D-DC7D-4553-8859-093C7E958FCC}"/>
    <hyperlink ref="A17" r:id="rId2" xr:uid="{4634026B-5A5A-4F18-AEB1-1EBB0F59F4AD}"/>
  </hyperlink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zoomScale="130" zoomScaleNormal="130" workbookViewId="0">
      <selection activeCell="C13" sqref="C13"/>
    </sheetView>
  </sheetViews>
  <sheetFormatPr defaultRowHeight="14.4" x14ac:dyDescent="0.3"/>
  <cols>
    <col min="1" max="1" width="76.77734375" customWidth="1"/>
    <col min="3" max="3" width="10" customWidth="1"/>
    <col min="4" max="4" width="72.109375" customWidth="1"/>
  </cols>
  <sheetData>
    <row r="1" spans="1:14" ht="16.2" thickBot="1" x14ac:dyDescent="0.35">
      <c r="A1" s="18" t="s">
        <v>0</v>
      </c>
      <c r="B1" s="18" t="s">
        <v>1</v>
      </c>
      <c r="C1" s="18"/>
      <c r="D1" s="3" t="s">
        <v>85</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48</v>
      </c>
      <c r="B3" s="16"/>
      <c r="C3" s="25"/>
      <c r="D3" s="4"/>
      <c r="E3" s="4"/>
      <c r="F3" s="4"/>
      <c r="G3" s="1"/>
      <c r="H3" s="1"/>
      <c r="I3" s="1"/>
      <c r="J3" s="1"/>
      <c r="K3" s="1"/>
      <c r="L3" s="1"/>
      <c r="M3" s="1"/>
      <c r="N3" s="1"/>
    </row>
    <row r="4" spans="1:14" ht="31.2" thickBot="1" x14ac:dyDescent="0.35">
      <c r="A4" s="15" t="s">
        <v>2</v>
      </c>
      <c r="B4" s="63">
        <v>1</v>
      </c>
      <c r="C4" s="62"/>
      <c r="D4" s="34" t="s">
        <v>128</v>
      </c>
      <c r="E4" s="4"/>
      <c r="F4" s="4"/>
      <c r="G4" s="1"/>
      <c r="H4" s="1"/>
      <c r="I4" s="1"/>
      <c r="J4" s="1"/>
      <c r="K4" s="1"/>
      <c r="L4" s="1"/>
      <c r="M4" s="1"/>
      <c r="N4" s="1"/>
    </row>
    <row r="5" spans="1:14" ht="16.8" thickTop="1" thickBot="1" x14ac:dyDescent="0.35">
      <c r="A5" s="12" t="s">
        <v>127</v>
      </c>
      <c r="B5" s="17"/>
      <c r="C5" s="27"/>
      <c r="D5" s="4"/>
      <c r="E5" s="4"/>
      <c r="F5" s="4"/>
      <c r="G5" s="1"/>
      <c r="H5" s="1"/>
      <c r="I5" s="1"/>
      <c r="J5" s="1"/>
      <c r="K5" s="1"/>
      <c r="L5" s="1"/>
      <c r="M5" s="1"/>
      <c r="N5" s="1"/>
    </row>
    <row r="6" spans="1:14" ht="16.2" thickBot="1" x14ac:dyDescent="0.35">
      <c r="A6" s="4"/>
      <c r="B6" s="4"/>
      <c r="C6" s="25"/>
      <c r="D6" s="4"/>
      <c r="E6" s="4"/>
      <c r="F6" s="4"/>
      <c r="G6" s="1"/>
      <c r="H6" s="1"/>
      <c r="I6" s="1"/>
      <c r="J6" s="1"/>
      <c r="K6" s="1"/>
      <c r="L6" s="1"/>
      <c r="M6" s="1"/>
      <c r="N6" s="1"/>
    </row>
    <row r="7" spans="1:14" ht="16.2" thickBot="1" x14ac:dyDescent="0.35">
      <c r="A7" s="18" t="s">
        <v>50</v>
      </c>
      <c r="B7" s="4"/>
      <c r="C7" s="64"/>
      <c r="D7" s="4"/>
      <c r="E7" s="4"/>
      <c r="F7" s="16"/>
      <c r="G7" s="1"/>
      <c r="H7" s="1"/>
      <c r="I7" s="1"/>
      <c r="J7" s="1"/>
      <c r="K7" s="1"/>
      <c r="L7" s="1"/>
      <c r="M7" s="1"/>
      <c r="N7" s="1"/>
    </row>
    <row r="8" spans="1:14" ht="18.75" customHeight="1" thickBot="1" x14ac:dyDescent="0.35">
      <c r="A8" s="4" t="s">
        <v>122</v>
      </c>
      <c r="B8" s="20">
        <v>2</v>
      </c>
      <c r="C8" s="53">
        <v>295794</v>
      </c>
      <c r="D8" s="21"/>
      <c r="E8" s="15"/>
      <c r="F8" s="51"/>
      <c r="G8" s="50"/>
      <c r="H8" s="1"/>
      <c r="I8" s="1"/>
      <c r="J8" s="1"/>
      <c r="K8" s="1"/>
      <c r="L8" s="1"/>
      <c r="M8" s="1"/>
      <c r="N8" s="1"/>
    </row>
    <row r="9" spans="1:14" ht="18.75" customHeight="1" thickBot="1" x14ac:dyDescent="0.35">
      <c r="A9" s="4" t="s">
        <v>123</v>
      </c>
      <c r="B9" s="35">
        <v>3</v>
      </c>
      <c r="C9" s="55">
        <v>295794</v>
      </c>
      <c r="D9" s="21" t="s">
        <v>121</v>
      </c>
      <c r="E9" s="4"/>
      <c r="F9" s="17"/>
      <c r="G9" s="1"/>
      <c r="H9" s="1"/>
      <c r="I9" s="1"/>
      <c r="J9" s="1"/>
      <c r="K9" s="1"/>
      <c r="L9" s="1"/>
      <c r="M9" s="1"/>
      <c r="N9" s="1"/>
    </row>
    <row r="10" spans="1:14" ht="16.8" thickTop="1" thickBot="1" x14ac:dyDescent="0.35">
      <c r="A10" s="4" t="s">
        <v>3</v>
      </c>
      <c r="B10" s="20">
        <v>4</v>
      </c>
      <c r="C10" s="52">
        <f>(($C$9-$C$8)*0.01)*12</f>
        <v>0</v>
      </c>
      <c r="D10" s="21"/>
      <c r="E10" s="4"/>
      <c r="F10" s="4"/>
      <c r="G10" s="1"/>
      <c r="H10" s="1"/>
      <c r="I10" s="1"/>
      <c r="J10" s="1"/>
      <c r="K10" s="1"/>
      <c r="L10" s="1"/>
      <c r="M10" s="1"/>
      <c r="N10" s="1"/>
    </row>
    <row r="11" spans="1:14" ht="16.2" thickBot="1" x14ac:dyDescent="0.35">
      <c r="A11" s="4"/>
      <c r="B11" s="4"/>
      <c r="C11" s="49"/>
      <c r="D11" s="4"/>
      <c r="E11" s="4"/>
      <c r="F11" s="4"/>
      <c r="G11" s="1"/>
      <c r="H11" s="1"/>
      <c r="I11" s="1"/>
      <c r="J11" s="1"/>
      <c r="K11" s="1"/>
      <c r="L11" s="1"/>
      <c r="M11" s="1"/>
      <c r="N11" s="1"/>
    </row>
    <row r="12" spans="1:14" ht="16.2" thickBot="1" x14ac:dyDescent="0.35">
      <c r="A12" s="19" t="s">
        <v>49</v>
      </c>
      <c r="B12" s="20">
        <v>5</v>
      </c>
      <c r="C12" s="32">
        <f>SUM($C$4,$C$10)</f>
        <v>0</v>
      </c>
      <c r="D12" s="21" t="s">
        <v>86</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4"/>
      <c r="F14" s="21"/>
      <c r="G14" s="1"/>
      <c r="H14" s="1"/>
      <c r="I14" s="1"/>
      <c r="J14" s="1"/>
      <c r="K14" s="1"/>
      <c r="L14" s="1"/>
      <c r="M14" s="1"/>
      <c r="N14" s="1"/>
    </row>
    <row r="15" spans="1:14" ht="16.2" thickBot="1" x14ac:dyDescent="0.35">
      <c r="A15" s="18" t="s">
        <v>4</v>
      </c>
      <c r="B15" s="5"/>
      <c r="C15" s="4"/>
      <c r="D15" s="4" t="s">
        <v>87</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2"/>
      <c r="D17" s="4"/>
      <c r="E17" s="4"/>
      <c r="F17" s="4"/>
      <c r="G17" s="1"/>
      <c r="H17" s="1"/>
      <c r="I17" s="1"/>
      <c r="J17" s="1"/>
      <c r="K17" s="1"/>
      <c r="L17" s="1"/>
      <c r="M17" s="1"/>
      <c r="N17" s="1"/>
    </row>
    <row r="18" spans="1:14" ht="16.8" thickTop="1" thickBot="1" x14ac:dyDescent="0.35">
      <c r="A18" s="13" t="s">
        <v>125</v>
      </c>
      <c r="B18" s="28">
        <v>6</v>
      </c>
      <c r="C18" s="56"/>
      <c r="D18" s="34"/>
      <c r="E18" s="4"/>
      <c r="F18" s="4"/>
      <c r="G18" s="1"/>
      <c r="H18" s="1"/>
      <c r="I18" s="1"/>
      <c r="J18" s="1"/>
      <c r="K18" s="1"/>
      <c r="L18" s="1"/>
      <c r="M18" s="1"/>
      <c r="N18" s="1"/>
    </row>
    <row r="19" spans="1:14" ht="16.8" thickTop="1" thickBot="1" x14ac:dyDescent="0.35">
      <c r="A19" s="13" t="s">
        <v>126</v>
      </c>
      <c r="B19" s="23">
        <v>7</v>
      </c>
      <c r="C19" s="56"/>
      <c r="D19" s="34"/>
      <c r="E19" s="4"/>
      <c r="F19" s="4"/>
      <c r="G19" s="1"/>
      <c r="H19" s="1"/>
      <c r="I19" s="1"/>
      <c r="J19" s="1"/>
      <c r="K19" s="1"/>
      <c r="L19" s="1"/>
      <c r="M19" s="1"/>
      <c r="N19" s="1"/>
    </row>
    <row r="20" spans="1:14" ht="16.8" thickTop="1" thickBot="1" x14ac:dyDescent="0.35">
      <c r="A20" s="13" t="s">
        <v>7</v>
      </c>
      <c r="B20" s="28">
        <v>8</v>
      </c>
      <c r="C20" s="56"/>
      <c r="D20" s="34"/>
      <c r="E20" s="4"/>
      <c r="F20" s="4"/>
      <c r="G20" s="1"/>
      <c r="H20" s="1"/>
      <c r="I20" s="1"/>
      <c r="J20" s="1"/>
      <c r="K20" s="1"/>
      <c r="L20" s="1"/>
      <c r="M20" s="1"/>
      <c r="N20" s="1"/>
    </row>
    <row r="21" spans="1:14" ht="16.2" thickBot="1" x14ac:dyDescent="0.35">
      <c r="A21" s="13" t="s">
        <v>8</v>
      </c>
      <c r="B21" s="14">
        <v>9</v>
      </c>
      <c r="C21" s="36">
        <f>IF(SUM(C18:C20)&lt;=10,SUM(C18:C20),10)</f>
        <v>0</v>
      </c>
      <c r="D21" s="75"/>
      <c r="E21" s="75"/>
      <c r="F21" s="76"/>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104</v>
      </c>
      <c r="B23" s="11">
        <v>10</v>
      </c>
      <c r="C23" s="5">
        <f>$C$21*500</f>
        <v>0</v>
      </c>
      <c r="D23" s="4" t="s">
        <v>88</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93</v>
      </c>
      <c r="B25" s="4"/>
      <c r="C25" s="16"/>
      <c r="D25" s="4"/>
      <c r="E25" s="4"/>
      <c r="F25" s="4"/>
      <c r="G25" s="1"/>
      <c r="H25" s="1"/>
      <c r="I25" s="1"/>
      <c r="J25" s="1"/>
      <c r="K25" s="1"/>
      <c r="L25" s="1"/>
      <c r="M25" s="1"/>
      <c r="N25" s="1"/>
    </row>
    <row r="26" spans="1:14" ht="16.2" thickBot="1" x14ac:dyDescent="0.35">
      <c r="A26" s="12" t="s">
        <v>84</v>
      </c>
      <c r="B26" s="11">
        <v>11</v>
      </c>
      <c r="C26" s="33">
        <f>SUM($C$12,$C$23)</f>
        <v>0</v>
      </c>
      <c r="D26" s="21" t="s">
        <v>89</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A15" sqref="A15"/>
    </sheetView>
  </sheetViews>
  <sheetFormatPr defaultRowHeight="14.4" x14ac:dyDescent="0.3"/>
  <cols>
    <col min="1" max="1" width="35" customWidth="1"/>
  </cols>
  <sheetData>
    <row r="13" spans="1:6" ht="15.6" x14ac:dyDescent="0.3">
      <c r="A13" s="10" t="s">
        <v>10</v>
      </c>
      <c r="B13" s="11"/>
      <c r="C13" s="10" t="s">
        <v>1</v>
      </c>
      <c r="D13" s="10"/>
      <c r="E13" s="11"/>
      <c r="F13" s="11"/>
    </row>
    <row r="14" spans="1:6" ht="16.2" thickBot="1" x14ac:dyDescent="0.35">
      <c r="A14" s="11"/>
      <c r="B14" s="11"/>
      <c r="C14" s="11"/>
      <c r="D14" s="39"/>
      <c r="E14" s="11"/>
      <c r="F14" s="11"/>
    </row>
    <row r="15" spans="1:6" ht="16.8" thickTop="1" thickBot="1" x14ac:dyDescent="0.35">
      <c r="A15" s="11" t="s">
        <v>115</v>
      </c>
      <c r="B15" s="11"/>
      <c r="C15" s="40">
        <v>1</v>
      </c>
      <c r="D15" s="57"/>
      <c r="E15" s="11"/>
      <c r="F15" s="11"/>
    </row>
    <row r="16" spans="1:6" ht="16.8" thickTop="1" thickBot="1" x14ac:dyDescent="0.35">
      <c r="A16" s="11" t="s">
        <v>11</v>
      </c>
      <c r="B16" s="11"/>
      <c r="C16" s="40">
        <v>2</v>
      </c>
      <c r="D16" s="57"/>
      <c r="E16" s="11"/>
      <c r="F16" s="11"/>
    </row>
    <row r="17" spans="1:6" ht="16.8" thickTop="1" thickBot="1" x14ac:dyDescent="0.35">
      <c r="A17" s="11" t="s">
        <v>12</v>
      </c>
      <c r="B17" s="11"/>
      <c r="C17" s="40">
        <v>3</v>
      </c>
      <c r="D17" s="57"/>
      <c r="E17" s="11"/>
      <c r="F17" s="11"/>
    </row>
    <row r="18" spans="1:6" ht="16.8" thickTop="1" thickBot="1" x14ac:dyDescent="0.35">
      <c r="A18" s="11" t="s">
        <v>13</v>
      </c>
      <c r="B18" s="11"/>
      <c r="C18" s="40">
        <v>4</v>
      </c>
      <c r="D18" s="57"/>
      <c r="E18" s="11"/>
      <c r="F18" s="11"/>
    </row>
    <row r="19" spans="1:6" ht="16.8" thickTop="1" thickBot="1" x14ac:dyDescent="0.35">
      <c r="A19" s="11" t="s">
        <v>14</v>
      </c>
      <c r="B19" s="11"/>
      <c r="C19" s="40">
        <v>5</v>
      </c>
      <c r="D19" s="58"/>
      <c r="E19" s="11"/>
      <c r="F19" s="11"/>
    </row>
    <row r="20" spans="1:6" ht="16.8" thickTop="1" thickBot="1" x14ac:dyDescent="0.35">
      <c r="A20" s="11"/>
      <c r="B20" s="11"/>
      <c r="C20" s="11"/>
      <c r="D20" s="41"/>
      <c r="E20" s="11"/>
      <c r="F20" s="11"/>
    </row>
    <row r="21" spans="1:6" ht="16.8" thickTop="1" thickBot="1" x14ac:dyDescent="0.35">
      <c r="A21" s="10" t="s">
        <v>15</v>
      </c>
      <c r="B21" s="11"/>
      <c r="C21" s="43">
        <v>6</v>
      </c>
      <c r="D21" s="42">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7CBB5-BF77-45A3-B90B-1C0B48D5AB8F}">
  <dimension ref="A1:D24"/>
  <sheetViews>
    <sheetView workbookViewId="0">
      <selection activeCell="D9" sqref="D9"/>
    </sheetView>
  </sheetViews>
  <sheetFormatPr defaultRowHeight="14.4" x14ac:dyDescent="0.3"/>
  <cols>
    <col min="1" max="1" width="77" customWidth="1"/>
    <col min="4" max="4" width="68.5546875" customWidth="1"/>
  </cols>
  <sheetData>
    <row r="1" spans="1:4" ht="16.2" thickBot="1" x14ac:dyDescent="0.35">
      <c r="A1" s="18" t="s">
        <v>0</v>
      </c>
      <c r="B1" s="18" t="s">
        <v>1</v>
      </c>
      <c r="C1" s="18"/>
      <c r="D1" s="10" t="s">
        <v>85</v>
      </c>
    </row>
    <row r="2" spans="1:4" ht="16.2" thickBot="1" x14ac:dyDescent="0.35">
      <c r="A2" s="4"/>
      <c r="B2" s="4"/>
      <c r="C2" s="4"/>
    </row>
    <row r="3" spans="1:4" ht="16.2" thickBot="1" x14ac:dyDescent="0.35">
      <c r="A3" s="18" t="s">
        <v>48</v>
      </c>
      <c r="B3" s="4"/>
      <c r="C3" s="4"/>
    </row>
    <row r="4" spans="1:4" ht="16.2" thickBot="1" x14ac:dyDescent="0.35">
      <c r="A4" s="3"/>
      <c r="B4" s="16"/>
      <c r="C4" s="25"/>
    </row>
    <row r="5" spans="1:4" ht="16.8" thickTop="1" thickBot="1" x14ac:dyDescent="0.35">
      <c r="A5" s="15" t="s">
        <v>2</v>
      </c>
      <c r="B5" s="30">
        <v>1</v>
      </c>
      <c r="C5" s="54"/>
      <c r="D5" s="60" t="s">
        <v>116</v>
      </c>
    </row>
    <row r="6" spans="1:4" ht="21" customHeight="1" thickTop="1" thickBot="1" x14ac:dyDescent="0.35">
      <c r="A6" s="12" t="s">
        <v>78</v>
      </c>
      <c r="B6" s="31"/>
      <c r="C6" s="27"/>
    </row>
    <row r="7" spans="1:4" ht="16.2" thickBot="1" x14ac:dyDescent="0.35">
      <c r="A7" s="4"/>
      <c r="B7" s="4"/>
      <c r="C7" s="4"/>
    </row>
    <row r="8" spans="1:4" ht="16.2" thickBot="1" x14ac:dyDescent="0.35">
      <c r="A8" s="4"/>
      <c r="B8" s="4"/>
      <c r="C8" s="4"/>
    </row>
    <row r="9" spans="1:4" ht="16.2" thickBot="1" x14ac:dyDescent="0.35">
      <c r="A9" s="18" t="s">
        <v>45</v>
      </c>
      <c r="B9" s="5"/>
      <c r="C9" s="4"/>
      <c r="D9" s="11" t="s">
        <v>92</v>
      </c>
    </row>
    <row r="10" spans="1:4" ht="16.2" thickBot="1" x14ac:dyDescent="0.35">
      <c r="A10" s="12"/>
      <c r="B10" s="4"/>
      <c r="C10" s="8"/>
    </row>
    <row r="11" spans="1:4" ht="16.2" thickBot="1" x14ac:dyDescent="0.35">
      <c r="A11" s="12"/>
      <c r="B11" s="4"/>
      <c r="C11" s="22"/>
    </row>
    <row r="12" spans="1:4" ht="16.8" thickTop="1" thickBot="1" x14ac:dyDescent="0.35">
      <c r="A12" s="13" t="s">
        <v>5</v>
      </c>
      <c r="B12" s="23">
        <v>2</v>
      </c>
      <c r="C12" s="56"/>
      <c r="D12" s="26"/>
    </row>
    <row r="13" spans="1:4" ht="18.75" customHeight="1" thickTop="1" thickBot="1" x14ac:dyDescent="0.35">
      <c r="A13" s="13" t="s">
        <v>6</v>
      </c>
      <c r="B13" s="28">
        <v>3</v>
      </c>
      <c r="C13" s="56"/>
    </row>
    <row r="14" spans="1:4" ht="16.8" thickTop="1" thickBot="1" x14ac:dyDescent="0.35">
      <c r="A14" s="13" t="s">
        <v>7</v>
      </c>
      <c r="B14" s="23">
        <v>4</v>
      </c>
      <c r="C14" s="56"/>
    </row>
    <row r="15" spans="1:4" ht="16.8" thickTop="1" thickBot="1" x14ac:dyDescent="0.35">
      <c r="A15" s="13" t="s">
        <v>8</v>
      </c>
      <c r="B15" s="14">
        <v>5</v>
      </c>
      <c r="C15" s="29">
        <f>IF(SUM(C12:C14)&lt;=10,SUM(C12:C14),10)</f>
        <v>0</v>
      </c>
    </row>
    <row r="16" spans="1:4" ht="16.2" thickBot="1" x14ac:dyDescent="0.35">
      <c r="A16" s="4"/>
      <c r="B16" s="4"/>
      <c r="C16" s="4"/>
    </row>
    <row r="17" spans="1:4" ht="31.2" thickBot="1" x14ac:dyDescent="0.35">
      <c r="A17" s="4" t="s">
        <v>105</v>
      </c>
      <c r="B17" s="11">
        <v>6</v>
      </c>
      <c r="C17" s="5">
        <f>$C$15*500</f>
        <v>0</v>
      </c>
      <c r="D17" s="11" t="s">
        <v>88</v>
      </c>
    </row>
    <row r="18" spans="1:4" ht="16.2" thickBot="1" x14ac:dyDescent="0.35">
      <c r="A18" s="4"/>
      <c r="B18" s="5"/>
      <c r="C18" s="4"/>
    </row>
    <row r="19" spans="1:4" ht="37.5" customHeight="1" thickBot="1" x14ac:dyDescent="0.35">
      <c r="A19" s="18" t="s">
        <v>47</v>
      </c>
      <c r="B19" s="5"/>
      <c r="C19" s="4"/>
    </row>
    <row r="20" spans="1:4" ht="16.2" thickBot="1" x14ac:dyDescent="0.35">
      <c r="A20" s="3"/>
      <c r="B20" s="5"/>
      <c r="C20" s="16"/>
    </row>
    <row r="21" spans="1:4" ht="16.8" thickTop="1" thickBot="1" x14ac:dyDescent="0.35">
      <c r="A21" s="4" t="s">
        <v>9</v>
      </c>
      <c r="B21" s="20">
        <v>7</v>
      </c>
      <c r="C21" s="56"/>
      <c r="D21" s="60" t="s">
        <v>91</v>
      </c>
    </row>
    <row r="22" spans="1:4" ht="16.2" thickBot="1" x14ac:dyDescent="0.35">
      <c r="A22" s="4"/>
      <c r="B22" s="4"/>
      <c r="C22" s="17"/>
    </row>
    <row r="23" spans="1:4" ht="16.2" thickBot="1" x14ac:dyDescent="0.35">
      <c r="A23" s="19" t="s">
        <v>93</v>
      </c>
      <c r="B23" s="4"/>
      <c r="C23" s="16"/>
    </row>
    <row r="24" spans="1:4" ht="16.2" thickBot="1" x14ac:dyDescent="0.35">
      <c r="A24" s="4"/>
      <c r="B24" s="11">
        <v>8</v>
      </c>
      <c r="C24" s="33">
        <f>SUM($C$5,$C$17,$C$21)</f>
        <v>0</v>
      </c>
      <c r="D24" s="11" t="s">
        <v>90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topLeftCell="A4" workbookViewId="0">
      <selection activeCell="E30" sqref="E30"/>
    </sheetView>
  </sheetViews>
  <sheetFormatPr defaultRowHeight="14.4" x14ac:dyDescent="0.3"/>
  <cols>
    <col min="1" max="1" width="41" customWidth="1"/>
  </cols>
  <sheetData>
    <row r="1" spans="1:5" ht="15.6" x14ac:dyDescent="0.3">
      <c r="A1" s="38" t="s">
        <v>51</v>
      </c>
      <c r="B1" s="11"/>
      <c r="C1" s="11" t="s">
        <v>1</v>
      </c>
      <c r="D1" s="11"/>
    </row>
    <row r="2" spans="1:5" ht="16.2" thickBot="1" x14ac:dyDescent="0.35">
      <c r="A2" s="11"/>
      <c r="B2" s="11"/>
      <c r="C2" s="11"/>
      <c r="D2" s="11"/>
      <c r="E2" s="47"/>
    </row>
    <row r="3" spans="1:5" ht="16.8" thickTop="1" thickBot="1" x14ac:dyDescent="0.35">
      <c r="A3" s="10" t="s">
        <v>82</v>
      </c>
      <c r="B3" s="11"/>
      <c r="C3" s="11">
        <v>1</v>
      </c>
      <c r="D3" s="40"/>
      <c r="E3" s="59"/>
    </row>
    <row r="4" spans="1:5" ht="16.2" thickTop="1" x14ac:dyDescent="0.3">
      <c r="A4" s="46" t="s">
        <v>79</v>
      </c>
      <c r="B4" s="11"/>
      <c r="C4" s="11"/>
      <c r="D4" s="11"/>
    </row>
    <row r="5" spans="1:5" ht="16.2" thickBot="1" x14ac:dyDescent="0.35">
      <c r="A5" s="11"/>
      <c r="B5" s="11"/>
      <c r="C5" s="11"/>
      <c r="D5" s="11"/>
      <c r="E5" s="47"/>
    </row>
    <row r="6" spans="1:5" ht="16.8" thickTop="1" thickBot="1" x14ac:dyDescent="0.35">
      <c r="A6" s="10" t="s">
        <v>83</v>
      </c>
      <c r="B6" s="11"/>
      <c r="C6" s="11">
        <v>2</v>
      </c>
      <c r="D6" s="40"/>
      <c r="E6" s="59"/>
    </row>
    <row r="7" spans="1:5" ht="16.2" thickTop="1" x14ac:dyDescent="0.3">
      <c r="A7" s="46" t="s">
        <v>79</v>
      </c>
      <c r="B7" s="11"/>
      <c r="C7" s="11"/>
      <c r="D7" s="11"/>
    </row>
    <row r="8" spans="1:5" ht="15.6" x14ac:dyDescent="0.3">
      <c r="A8" s="11"/>
      <c r="B8" s="11"/>
      <c r="C8" s="11"/>
      <c r="D8" s="11"/>
    </row>
    <row r="9" spans="1:5" ht="16.2" thickBot="1" x14ac:dyDescent="0.35">
      <c r="A9" s="10" t="s">
        <v>106</v>
      </c>
      <c r="B9" s="11"/>
      <c r="C9" s="11"/>
      <c r="D9" s="11"/>
      <c r="E9" s="47"/>
    </row>
    <row r="10" spans="1:5" ht="16.8" thickTop="1" thickBot="1" x14ac:dyDescent="0.35">
      <c r="A10" s="11" t="s">
        <v>81</v>
      </c>
      <c r="B10" s="11"/>
      <c r="C10" s="11">
        <v>3</v>
      </c>
      <c r="D10" s="40"/>
      <c r="E10" s="59"/>
    </row>
    <row r="11" spans="1:5" ht="16.8" thickTop="1" thickBot="1" x14ac:dyDescent="0.35">
      <c r="A11" s="11" t="s">
        <v>80</v>
      </c>
      <c r="B11" s="11"/>
      <c r="C11" s="11">
        <v>4</v>
      </c>
      <c r="D11" s="40"/>
      <c r="E11" s="59"/>
    </row>
    <row r="12" spans="1:5" ht="16.2" thickTop="1" x14ac:dyDescent="0.3">
      <c r="A12" s="11"/>
      <c r="B12" s="11"/>
      <c r="C12" s="11"/>
      <c r="D12" s="11"/>
    </row>
    <row r="13" spans="1:5" ht="16.2" thickBot="1" x14ac:dyDescent="0.35">
      <c r="A13" s="10" t="s">
        <v>107</v>
      </c>
      <c r="B13" s="11"/>
      <c r="C13" s="11"/>
      <c r="D13" s="11"/>
      <c r="E13" s="47"/>
    </row>
    <row r="14" spans="1:5" ht="16.8" thickTop="1" thickBot="1" x14ac:dyDescent="0.35">
      <c r="A14" s="11" t="s">
        <v>81</v>
      </c>
      <c r="B14" s="11"/>
      <c r="C14" s="11">
        <v>5</v>
      </c>
      <c r="D14" s="40"/>
      <c r="E14" s="59"/>
    </row>
    <row r="15" spans="1:5" ht="16.8" thickTop="1" thickBot="1" x14ac:dyDescent="0.35">
      <c r="A15" s="11" t="s">
        <v>80</v>
      </c>
      <c r="B15" s="11"/>
      <c r="C15" s="11">
        <v>6</v>
      </c>
      <c r="D15" s="40"/>
      <c r="E15" s="59"/>
    </row>
    <row r="16" spans="1:5" ht="16.2" thickTop="1" x14ac:dyDescent="0.3">
      <c r="A16" s="11"/>
    </row>
    <row r="17" spans="1:5" ht="16.2" thickBot="1" x14ac:dyDescent="0.35">
      <c r="A17" s="10" t="s">
        <v>108</v>
      </c>
      <c r="E17" s="47"/>
    </row>
    <row r="18" spans="1:5" ht="16.8" thickTop="1" thickBot="1" x14ac:dyDescent="0.35">
      <c r="A18" s="11" t="s">
        <v>81</v>
      </c>
      <c r="C18" s="11">
        <v>7</v>
      </c>
      <c r="D18" s="48"/>
      <c r="E18" s="59"/>
    </row>
    <row r="19" spans="1:5" ht="16.8" thickTop="1" thickBot="1" x14ac:dyDescent="0.35">
      <c r="A19" s="11" t="s">
        <v>80</v>
      </c>
      <c r="C19" s="11">
        <v>8</v>
      </c>
      <c r="D19" s="48"/>
      <c r="E19" s="59"/>
    </row>
    <row r="20" spans="1:5" ht="16.2" thickTop="1" x14ac:dyDescent="0.3">
      <c r="C20" s="11"/>
    </row>
    <row r="21" spans="1:5" ht="16.2" thickBot="1" x14ac:dyDescent="0.35">
      <c r="A21" s="10" t="s">
        <v>109</v>
      </c>
      <c r="C21" s="11"/>
    </row>
    <row r="22" spans="1:5" ht="16.8" thickTop="1" thickBot="1" x14ac:dyDescent="0.35">
      <c r="A22" s="11" t="s">
        <v>110</v>
      </c>
      <c r="C22" s="11">
        <v>9</v>
      </c>
      <c r="D22" s="48"/>
      <c r="E22" s="59"/>
    </row>
    <row r="23" spans="1:5" ht="16.8" thickTop="1" thickBot="1" x14ac:dyDescent="0.35">
      <c r="A23" s="11" t="s">
        <v>80</v>
      </c>
      <c r="C23" s="11">
        <v>10</v>
      </c>
      <c r="D23" s="48"/>
      <c r="E23" s="59"/>
    </row>
    <row r="24" spans="1:5" ht="16.2" thickTop="1" x14ac:dyDescent="0.3">
      <c r="C24" s="11"/>
    </row>
    <row r="25" spans="1:5" ht="16.2" thickBot="1" x14ac:dyDescent="0.35">
      <c r="A25" s="10" t="s">
        <v>111</v>
      </c>
      <c r="C25" s="11"/>
    </row>
    <row r="26" spans="1:5" ht="16.8" thickTop="1" thickBot="1" x14ac:dyDescent="0.35">
      <c r="A26" s="11" t="s">
        <v>110</v>
      </c>
      <c r="C26" s="11">
        <v>11</v>
      </c>
      <c r="D26" s="48"/>
      <c r="E26" s="59"/>
    </row>
    <row r="27" spans="1:5" ht="16.8" thickTop="1" thickBot="1" x14ac:dyDescent="0.35">
      <c r="A27" s="11" t="s">
        <v>80</v>
      </c>
      <c r="C27" s="11">
        <v>12</v>
      </c>
      <c r="D27" s="48"/>
      <c r="E27" s="59"/>
    </row>
    <row r="28" spans="1:5" ht="16.2" thickTop="1" x14ac:dyDescent="0.3">
      <c r="C28" s="11"/>
    </row>
    <row r="29" spans="1:5" ht="16.2" thickBot="1" x14ac:dyDescent="0.35">
      <c r="A29" s="66" t="s">
        <v>112</v>
      </c>
      <c r="C29" s="11"/>
    </row>
    <row r="30" spans="1:5" ht="16.8" thickTop="1" thickBot="1" x14ac:dyDescent="0.35">
      <c r="A30" s="11" t="s">
        <v>113</v>
      </c>
      <c r="C30" s="11">
        <v>13</v>
      </c>
      <c r="D30" s="40"/>
      <c r="E30" s="59"/>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L34"/>
  <sheetViews>
    <sheetView topLeftCell="C1" workbookViewId="0">
      <selection activeCell="L23" sqref="L23"/>
    </sheetView>
  </sheetViews>
  <sheetFormatPr defaultRowHeight="14.4" x14ac:dyDescent="0.3"/>
  <cols>
    <col min="1" max="1" width="23.5546875" customWidth="1"/>
    <col min="2" max="2" width="5.6640625" customWidth="1"/>
    <col min="3" max="3" width="14.33203125" bestFit="1" customWidth="1"/>
    <col min="4" max="4" width="5" customWidth="1"/>
    <col min="5" max="5" width="14.21875" customWidth="1"/>
    <col min="6" max="6" width="5.109375" customWidth="1"/>
    <col min="7" max="7" width="14.77734375" customWidth="1"/>
    <col min="8" max="8" width="5.21875" customWidth="1"/>
    <col min="9" max="9" width="14.88671875" bestFit="1" customWidth="1"/>
  </cols>
  <sheetData>
    <row r="1" spans="1:12" ht="15.6" x14ac:dyDescent="0.3">
      <c r="A1" s="10" t="s">
        <v>134</v>
      </c>
    </row>
    <row r="3" spans="1:12" x14ac:dyDescent="0.3">
      <c r="A3" s="37" t="s">
        <v>118</v>
      </c>
    </row>
    <row r="4" spans="1:12" x14ac:dyDescent="0.3">
      <c r="A4" t="s">
        <v>119</v>
      </c>
    </row>
    <row r="7" spans="1:12" ht="15.6" x14ac:dyDescent="0.3">
      <c r="A7" s="10" t="s">
        <v>52</v>
      </c>
      <c r="C7" s="69" t="s">
        <v>129</v>
      </c>
      <c r="E7" s="71" t="s">
        <v>130</v>
      </c>
      <c r="G7" s="70" t="s">
        <v>131</v>
      </c>
      <c r="I7" s="72" t="s">
        <v>132</v>
      </c>
    </row>
    <row r="9" spans="1:12" ht="15.6" x14ac:dyDescent="0.3">
      <c r="A9" s="11" t="s">
        <v>53</v>
      </c>
      <c r="B9" s="11"/>
      <c r="C9" s="11">
        <v>58273</v>
      </c>
      <c r="D9" s="11"/>
      <c r="E9" s="11">
        <v>59405</v>
      </c>
      <c r="F9" s="11"/>
      <c r="G9" s="11">
        <v>60536</v>
      </c>
      <c r="H9" s="11"/>
      <c r="I9" s="11">
        <v>56576</v>
      </c>
      <c r="L9" s="74"/>
    </row>
    <row r="10" spans="1:12" ht="15.6" x14ac:dyDescent="0.3">
      <c r="A10" s="61" t="s">
        <v>54</v>
      </c>
      <c r="B10" s="61"/>
      <c r="C10" s="61">
        <v>59293</v>
      </c>
      <c r="D10" s="61"/>
      <c r="E10" s="61">
        <v>60444</v>
      </c>
      <c r="F10" s="61"/>
      <c r="G10" s="61">
        <v>61596</v>
      </c>
      <c r="H10" s="61"/>
      <c r="I10" s="61">
        <v>57566</v>
      </c>
    </row>
    <row r="11" spans="1:12" ht="15.6" x14ac:dyDescent="0.3">
      <c r="A11" s="11" t="s">
        <v>55</v>
      </c>
      <c r="B11" s="11"/>
      <c r="C11" s="11">
        <v>60330</v>
      </c>
      <c r="D11" s="11"/>
      <c r="E11" s="11">
        <v>61502</v>
      </c>
      <c r="F11" s="11"/>
      <c r="G11" s="11">
        <v>62673</v>
      </c>
      <c r="H11" s="11"/>
      <c r="I11" s="11">
        <v>58573</v>
      </c>
    </row>
    <row r="12" spans="1:12" ht="15.6" x14ac:dyDescent="0.3">
      <c r="A12" s="61" t="s">
        <v>56</v>
      </c>
      <c r="B12" s="61"/>
      <c r="C12" s="61">
        <v>61387</v>
      </c>
      <c r="D12" s="61"/>
      <c r="E12" s="61">
        <v>62579</v>
      </c>
      <c r="F12" s="61"/>
      <c r="G12" s="61">
        <v>63771</v>
      </c>
      <c r="H12" s="61"/>
      <c r="I12" s="61">
        <v>59599</v>
      </c>
    </row>
    <row r="13" spans="1:12" ht="15.6" x14ac:dyDescent="0.3">
      <c r="A13" s="11" t="s">
        <v>57</v>
      </c>
      <c r="B13" s="11"/>
      <c r="C13" s="11">
        <v>62460</v>
      </c>
      <c r="D13" s="11"/>
      <c r="E13" s="11">
        <v>63673</v>
      </c>
      <c r="F13" s="11"/>
      <c r="G13" s="11">
        <v>64886</v>
      </c>
      <c r="H13" s="11"/>
      <c r="I13" s="11">
        <v>60641</v>
      </c>
    </row>
    <row r="14" spans="1:12" ht="15.6" x14ac:dyDescent="0.3">
      <c r="A14" s="61" t="s">
        <v>58</v>
      </c>
      <c r="B14" s="61"/>
      <c r="C14" s="61">
        <v>63553</v>
      </c>
      <c r="D14" s="61"/>
      <c r="E14" s="61">
        <v>64787</v>
      </c>
      <c r="F14" s="61"/>
      <c r="G14" s="61">
        <v>66021</v>
      </c>
      <c r="H14" s="61"/>
      <c r="I14" s="61">
        <v>61702</v>
      </c>
    </row>
    <row r="15" spans="1:12" ht="15.6" x14ac:dyDescent="0.3">
      <c r="A15" s="11" t="s">
        <v>59</v>
      </c>
      <c r="B15" s="11"/>
      <c r="C15" s="11">
        <v>64665</v>
      </c>
      <c r="D15" s="11"/>
      <c r="E15" s="11">
        <v>65921</v>
      </c>
      <c r="F15" s="11"/>
      <c r="G15" s="11">
        <v>67177</v>
      </c>
      <c r="H15" s="11"/>
      <c r="I15" s="11">
        <v>62782</v>
      </c>
    </row>
    <row r="16" spans="1:12" ht="15.6" x14ac:dyDescent="0.3">
      <c r="A16" s="61" t="s">
        <v>60</v>
      </c>
      <c r="B16" s="61"/>
      <c r="C16" s="61">
        <v>65797</v>
      </c>
      <c r="D16" s="61"/>
      <c r="E16" s="61">
        <v>67075</v>
      </c>
      <c r="F16" s="61"/>
      <c r="G16" s="61">
        <v>68353</v>
      </c>
      <c r="H16" s="61"/>
      <c r="I16" s="61">
        <v>63881</v>
      </c>
    </row>
    <row r="17" spans="1:9" ht="15.6" x14ac:dyDescent="0.3">
      <c r="A17" s="11" t="s">
        <v>61</v>
      </c>
      <c r="B17" s="11"/>
      <c r="C17" s="11">
        <v>66949</v>
      </c>
      <c r="D17" s="11"/>
      <c r="E17" s="11">
        <v>68249</v>
      </c>
      <c r="F17" s="11"/>
      <c r="G17" s="11">
        <v>69549</v>
      </c>
      <c r="H17" s="11"/>
      <c r="I17" s="11">
        <v>64999</v>
      </c>
    </row>
    <row r="18" spans="1:9" ht="15.6" x14ac:dyDescent="0.3">
      <c r="A18" s="61" t="s">
        <v>62</v>
      </c>
      <c r="B18" s="61"/>
      <c r="C18" s="61">
        <v>68120</v>
      </c>
      <c r="D18" s="61"/>
      <c r="E18" s="61">
        <v>69443</v>
      </c>
      <c r="F18" s="61"/>
      <c r="G18" s="61">
        <v>70766</v>
      </c>
      <c r="H18" s="61"/>
      <c r="I18" s="61">
        <v>66136</v>
      </c>
    </row>
    <row r="19" spans="1:9" ht="15.6" x14ac:dyDescent="0.3">
      <c r="A19" s="11" t="s">
        <v>63</v>
      </c>
      <c r="B19" s="11"/>
      <c r="C19" s="11">
        <v>69312</v>
      </c>
      <c r="D19" s="11"/>
      <c r="E19" s="11">
        <v>70658</v>
      </c>
      <c r="F19" s="11"/>
      <c r="G19" s="11">
        <v>72004</v>
      </c>
      <c r="H19" s="11"/>
      <c r="I19" s="11">
        <v>67293</v>
      </c>
    </row>
    <row r="20" spans="1:9" ht="15.6" x14ac:dyDescent="0.3">
      <c r="A20" s="61" t="s">
        <v>64</v>
      </c>
      <c r="B20" s="61"/>
      <c r="C20" s="61">
        <v>70803</v>
      </c>
      <c r="D20" s="61"/>
      <c r="E20" s="61">
        <v>72178</v>
      </c>
      <c r="F20" s="61"/>
      <c r="G20" s="61">
        <v>73553</v>
      </c>
      <c r="H20" s="61"/>
      <c r="I20" s="61">
        <v>68741</v>
      </c>
    </row>
    <row r="21" spans="1:9" ht="15.6" x14ac:dyDescent="0.3">
      <c r="A21" s="11" t="s">
        <v>65</v>
      </c>
      <c r="B21" s="11"/>
      <c r="C21" s="11">
        <v>71759</v>
      </c>
      <c r="D21" s="11"/>
      <c r="E21" s="11">
        <v>73152</v>
      </c>
      <c r="F21" s="11"/>
      <c r="G21" s="11">
        <v>74546</v>
      </c>
      <c r="H21" s="11"/>
      <c r="I21" s="11">
        <v>69669</v>
      </c>
    </row>
    <row r="22" spans="1:9" ht="15.6" x14ac:dyDescent="0.3">
      <c r="A22" s="61" t="s">
        <v>66</v>
      </c>
      <c r="B22" s="61"/>
      <c r="C22" s="61">
        <v>73016</v>
      </c>
      <c r="D22" s="61"/>
      <c r="E22" s="61">
        <v>74433</v>
      </c>
      <c r="F22" s="61"/>
      <c r="G22" s="61">
        <v>75851</v>
      </c>
      <c r="H22" s="61"/>
      <c r="I22" s="61">
        <v>70889</v>
      </c>
    </row>
    <row r="23" spans="1:9" ht="15.6" x14ac:dyDescent="0.3">
      <c r="A23" s="11" t="s">
        <v>67</v>
      </c>
      <c r="B23" s="11"/>
      <c r="C23" s="11">
        <v>74294</v>
      </c>
      <c r="D23" s="11"/>
      <c r="E23" s="11">
        <v>75737</v>
      </c>
      <c r="F23" s="11"/>
      <c r="G23" s="11">
        <v>77179</v>
      </c>
      <c r="H23" s="11"/>
      <c r="I23" s="11">
        <v>72130</v>
      </c>
    </row>
    <row r="24" spans="1:9" ht="15.6" x14ac:dyDescent="0.3">
      <c r="A24" s="61" t="s">
        <v>68</v>
      </c>
      <c r="B24" s="61"/>
      <c r="C24" s="61">
        <v>75593</v>
      </c>
      <c r="D24" s="61"/>
      <c r="E24" s="61">
        <v>77061</v>
      </c>
      <c r="F24" s="61"/>
      <c r="G24" s="61">
        <v>78528</v>
      </c>
      <c r="H24" s="61"/>
      <c r="I24" s="61">
        <v>73391</v>
      </c>
    </row>
    <row r="25" spans="1:9" ht="15.6" x14ac:dyDescent="0.3">
      <c r="A25" s="11" t="s">
        <v>69</v>
      </c>
      <c r="B25" s="11"/>
      <c r="C25" s="11">
        <v>76915</v>
      </c>
      <c r="D25" s="11"/>
      <c r="E25" s="11">
        <v>78409</v>
      </c>
      <c r="F25" s="11"/>
      <c r="G25" s="11">
        <v>79902</v>
      </c>
      <c r="H25" s="11"/>
      <c r="I25" s="11">
        <v>74675</v>
      </c>
    </row>
    <row r="26" spans="1:9" ht="15.6" x14ac:dyDescent="0.3">
      <c r="A26" s="61" t="s">
        <v>70</v>
      </c>
      <c r="B26" s="61"/>
      <c r="C26" s="61">
        <v>78188</v>
      </c>
      <c r="D26" s="61"/>
      <c r="E26" s="61">
        <v>79707</v>
      </c>
      <c r="F26" s="61"/>
      <c r="G26" s="61">
        <v>81225</v>
      </c>
      <c r="H26" s="61"/>
      <c r="I26" s="61">
        <v>75911</v>
      </c>
    </row>
    <row r="27" spans="1:9" ht="15.6" x14ac:dyDescent="0.3">
      <c r="A27" s="11" t="s">
        <v>71</v>
      </c>
      <c r="B27" s="11"/>
      <c r="C27" s="11">
        <v>79631</v>
      </c>
      <c r="D27" s="11"/>
      <c r="E27" s="11">
        <v>81178</v>
      </c>
      <c r="F27" s="11"/>
      <c r="G27" s="11">
        <v>82724</v>
      </c>
      <c r="H27" s="11"/>
      <c r="I27" s="11">
        <v>77312</v>
      </c>
    </row>
    <row r="28" spans="1:9" ht="15.6" x14ac:dyDescent="0.3">
      <c r="A28" s="61" t="s">
        <v>72</v>
      </c>
      <c r="B28" s="61"/>
      <c r="C28" s="61">
        <v>81025</v>
      </c>
      <c r="D28" s="61"/>
      <c r="E28" s="61">
        <v>82598</v>
      </c>
      <c r="F28" s="61"/>
      <c r="G28" s="61">
        <v>84172</v>
      </c>
      <c r="H28" s="61"/>
      <c r="I28" s="61">
        <v>78665</v>
      </c>
    </row>
    <row r="29" spans="1:9" ht="15.6" x14ac:dyDescent="0.3">
      <c r="A29" s="11" t="s">
        <v>73</v>
      </c>
      <c r="B29" s="11"/>
      <c r="C29" s="11">
        <v>82442</v>
      </c>
      <c r="D29" s="11"/>
      <c r="E29" s="11">
        <v>84043</v>
      </c>
      <c r="F29" s="11"/>
      <c r="G29" s="11">
        <v>85644</v>
      </c>
      <c r="H29" s="11"/>
      <c r="I29" s="11">
        <v>80041</v>
      </c>
    </row>
    <row r="30" spans="1:9" ht="15.6" x14ac:dyDescent="0.3">
      <c r="A30" s="61" t="s">
        <v>74</v>
      </c>
      <c r="B30" s="61"/>
      <c r="C30" s="61">
        <v>83886</v>
      </c>
      <c r="D30" s="61"/>
      <c r="E30" s="61">
        <v>85515</v>
      </c>
      <c r="F30" s="61"/>
      <c r="G30" s="61">
        <v>87144</v>
      </c>
      <c r="H30" s="61"/>
      <c r="I30" s="61">
        <v>81443</v>
      </c>
    </row>
    <row r="31" spans="1:9" ht="15.6" x14ac:dyDescent="0.3">
      <c r="A31" s="11" t="s">
        <v>75</v>
      </c>
      <c r="B31" s="11"/>
      <c r="C31" s="11">
        <v>85361</v>
      </c>
      <c r="D31" s="11"/>
      <c r="E31" s="11">
        <v>87019</v>
      </c>
      <c r="F31" s="11"/>
      <c r="G31" s="11">
        <v>88676</v>
      </c>
      <c r="H31" s="11"/>
      <c r="I31" s="11">
        <v>82875</v>
      </c>
    </row>
    <row r="32" spans="1:9" ht="15.6" x14ac:dyDescent="0.3">
      <c r="A32" s="61" t="s">
        <v>76</v>
      </c>
      <c r="B32" s="61"/>
      <c r="C32" s="61">
        <v>86849</v>
      </c>
      <c r="D32" s="61"/>
      <c r="E32" s="61">
        <v>88535</v>
      </c>
      <c r="F32" s="61"/>
      <c r="G32" s="61">
        <v>90221</v>
      </c>
      <c r="H32" s="61"/>
      <c r="I32" s="61">
        <v>84319</v>
      </c>
    </row>
    <row r="33" spans="1:9" ht="15.6" x14ac:dyDescent="0.3">
      <c r="A33" s="11" t="s">
        <v>77</v>
      </c>
      <c r="B33" s="11"/>
      <c r="C33" s="11">
        <v>88368</v>
      </c>
      <c r="D33" s="11"/>
      <c r="E33" s="11">
        <v>90084</v>
      </c>
      <c r="F33" s="11"/>
      <c r="G33" s="11">
        <v>91800</v>
      </c>
      <c r="H33" s="11"/>
      <c r="I33" s="11">
        <v>85794</v>
      </c>
    </row>
    <row r="34" spans="1:9" ht="15.6" x14ac:dyDescent="0.3">
      <c r="A34" s="11"/>
      <c r="B34" s="11"/>
      <c r="C34" s="11"/>
      <c r="D34" s="11"/>
      <c r="E34" s="11"/>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87C4-19AF-4EBA-97E5-E421F1E485CC}">
  <dimension ref="A1:I34"/>
  <sheetViews>
    <sheetView topLeftCell="A5" workbookViewId="0">
      <selection activeCell="A7" sqref="A7:I33"/>
    </sheetView>
  </sheetViews>
  <sheetFormatPr defaultRowHeight="14.4" x14ac:dyDescent="0.3"/>
  <cols>
    <col min="1" max="1" width="22.6640625" customWidth="1"/>
    <col min="2" max="2" width="4.109375" customWidth="1"/>
    <col min="3" max="3" width="15.33203125" customWidth="1"/>
    <col min="4" max="4" width="4.33203125" customWidth="1"/>
    <col min="5" max="5" width="14.21875" customWidth="1"/>
    <col min="6" max="6" width="4.88671875" customWidth="1"/>
    <col min="7" max="7" width="13.6640625" customWidth="1"/>
    <col min="8" max="8" width="4.44140625" customWidth="1"/>
    <col min="9" max="9" width="14.33203125" bestFit="1" customWidth="1"/>
  </cols>
  <sheetData>
    <row r="1" spans="1:9" ht="15.6" x14ac:dyDescent="0.3">
      <c r="A1" s="10" t="s">
        <v>133</v>
      </c>
    </row>
    <row r="3" spans="1:9" x14ac:dyDescent="0.3">
      <c r="A3" s="37" t="s">
        <v>120</v>
      </c>
    </row>
    <row r="4" spans="1:9" x14ac:dyDescent="0.3">
      <c r="A4" t="s">
        <v>119</v>
      </c>
    </row>
    <row r="7" spans="1:9" ht="15.6" x14ac:dyDescent="0.3">
      <c r="A7" s="10" t="s">
        <v>52</v>
      </c>
      <c r="C7" s="69" t="s">
        <v>129</v>
      </c>
      <c r="E7" s="71" t="s">
        <v>130</v>
      </c>
      <c r="G7" s="70" t="s">
        <v>131</v>
      </c>
      <c r="I7" s="72" t="s">
        <v>117</v>
      </c>
    </row>
    <row r="8" spans="1:9" ht="15.6" x14ac:dyDescent="0.3">
      <c r="A8" s="11"/>
      <c r="B8" s="11"/>
      <c r="C8" s="11"/>
      <c r="D8" s="11"/>
      <c r="E8" s="11"/>
    </row>
    <row r="9" spans="1:9" ht="15.6" x14ac:dyDescent="0.3">
      <c r="A9" s="11" t="s">
        <v>53</v>
      </c>
      <c r="B9" s="11"/>
      <c r="C9" s="11">
        <v>46208</v>
      </c>
      <c r="D9" s="11"/>
      <c r="E9" s="11">
        <v>47105</v>
      </c>
      <c r="F9" s="11"/>
      <c r="G9" s="11">
        <v>48002</v>
      </c>
      <c r="H9" s="11"/>
      <c r="I9" s="11">
        <v>44862</v>
      </c>
    </row>
    <row r="10" spans="1:9" ht="15.6" x14ac:dyDescent="0.3">
      <c r="A10" s="61" t="s">
        <v>54</v>
      </c>
      <c r="B10" s="61"/>
      <c r="C10" s="61">
        <v>46670</v>
      </c>
      <c r="D10" s="61"/>
      <c r="E10" s="61">
        <v>47577</v>
      </c>
      <c r="F10" s="61"/>
      <c r="G10" s="61">
        <v>48483</v>
      </c>
      <c r="H10" s="61"/>
      <c r="I10" s="61">
        <v>45311</v>
      </c>
    </row>
    <row r="11" spans="1:9" ht="15.6" x14ac:dyDescent="0.3">
      <c r="A11" s="11" t="s">
        <v>55</v>
      </c>
      <c r="B11" s="11"/>
      <c r="C11" s="11">
        <v>47839</v>
      </c>
      <c r="D11" s="11"/>
      <c r="E11" s="11">
        <v>48768</v>
      </c>
      <c r="F11" s="11"/>
      <c r="G11" s="11">
        <v>49697</v>
      </c>
      <c r="H11" s="11"/>
      <c r="I11" s="11">
        <v>46446</v>
      </c>
    </row>
    <row r="12" spans="1:9" ht="15.6" x14ac:dyDescent="0.3">
      <c r="A12" s="61" t="s">
        <v>56</v>
      </c>
      <c r="B12" s="61"/>
      <c r="C12" s="61">
        <v>48676</v>
      </c>
      <c r="D12" s="61"/>
      <c r="E12" s="61">
        <v>49621</v>
      </c>
      <c r="F12" s="61"/>
      <c r="G12" s="61">
        <v>50566</v>
      </c>
      <c r="H12" s="61"/>
      <c r="I12" s="61">
        <v>47258</v>
      </c>
    </row>
    <row r="13" spans="1:9" ht="15.6" x14ac:dyDescent="0.3">
      <c r="A13" s="11" t="s">
        <v>57</v>
      </c>
      <c r="B13" s="11"/>
      <c r="C13" s="11">
        <v>49527</v>
      </c>
      <c r="D13" s="11"/>
      <c r="E13" s="11">
        <v>50488</v>
      </c>
      <c r="F13" s="11"/>
      <c r="G13" s="11">
        <v>51450</v>
      </c>
      <c r="H13" s="11"/>
      <c r="I13" s="11">
        <v>48084</v>
      </c>
    </row>
    <row r="14" spans="1:9" ht="15.6" x14ac:dyDescent="0.3">
      <c r="A14" s="61" t="s">
        <v>58</v>
      </c>
      <c r="B14" s="61"/>
      <c r="C14" s="61">
        <v>50395</v>
      </c>
      <c r="D14" s="61"/>
      <c r="E14" s="61">
        <v>51373</v>
      </c>
      <c r="F14" s="61"/>
      <c r="G14" s="61">
        <v>52352</v>
      </c>
      <c r="H14" s="61"/>
      <c r="I14" s="61">
        <v>48927</v>
      </c>
    </row>
    <row r="15" spans="1:9" ht="15.6" x14ac:dyDescent="0.3">
      <c r="A15" s="11" t="s">
        <v>59</v>
      </c>
      <c r="B15" s="11"/>
      <c r="C15" s="11">
        <v>51276</v>
      </c>
      <c r="D15" s="11"/>
      <c r="E15" s="11">
        <v>52272</v>
      </c>
      <c r="F15" s="11"/>
      <c r="G15" s="11">
        <v>53268</v>
      </c>
      <c r="H15" s="11"/>
      <c r="I15" s="11">
        <v>49783</v>
      </c>
    </row>
    <row r="16" spans="1:9" ht="15.6" x14ac:dyDescent="0.3">
      <c r="A16" s="61" t="s">
        <v>60</v>
      </c>
      <c r="B16" s="61"/>
      <c r="C16" s="61">
        <v>52173</v>
      </c>
      <c r="D16" s="61"/>
      <c r="E16" s="61">
        <v>53186</v>
      </c>
      <c r="F16" s="61"/>
      <c r="G16" s="61">
        <v>54199</v>
      </c>
      <c r="H16" s="61"/>
      <c r="I16" s="61">
        <v>50653</v>
      </c>
    </row>
    <row r="17" spans="1:9" ht="15.6" x14ac:dyDescent="0.3">
      <c r="A17" s="11" t="s">
        <v>61</v>
      </c>
      <c r="B17" s="11"/>
      <c r="C17" s="11">
        <v>53086</v>
      </c>
      <c r="D17" s="11"/>
      <c r="E17" s="11">
        <v>54117</v>
      </c>
      <c r="F17" s="11"/>
      <c r="G17" s="11">
        <v>55148</v>
      </c>
      <c r="H17" s="11"/>
      <c r="I17" s="11">
        <v>51540</v>
      </c>
    </row>
    <row r="18" spans="1:9" ht="15.6" x14ac:dyDescent="0.3">
      <c r="A18" s="61" t="s">
        <v>62</v>
      </c>
      <c r="B18" s="61"/>
      <c r="C18" s="61">
        <v>54014</v>
      </c>
      <c r="D18" s="61"/>
      <c r="E18" s="61">
        <v>55063</v>
      </c>
      <c r="F18" s="61"/>
      <c r="G18" s="61">
        <v>56112</v>
      </c>
      <c r="H18" s="61"/>
      <c r="I18" s="61">
        <v>52441</v>
      </c>
    </row>
    <row r="19" spans="1:9" ht="15.6" x14ac:dyDescent="0.3">
      <c r="A19" s="11" t="s">
        <v>63</v>
      </c>
      <c r="B19" s="11"/>
      <c r="C19" s="11">
        <v>54198</v>
      </c>
      <c r="D19" s="11"/>
      <c r="E19" s="11">
        <v>55250</v>
      </c>
      <c r="F19" s="11"/>
      <c r="G19" s="11">
        <v>56302</v>
      </c>
      <c r="H19" s="11"/>
      <c r="I19" s="11">
        <v>52619</v>
      </c>
    </row>
    <row r="20" spans="1:9" ht="15.6" x14ac:dyDescent="0.3">
      <c r="A20" s="61" t="s">
        <v>64</v>
      </c>
      <c r="B20" s="61"/>
      <c r="C20" s="61">
        <v>55922</v>
      </c>
      <c r="D20" s="61"/>
      <c r="E20" s="61">
        <v>57008</v>
      </c>
      <c r="F20" s="61"/>
      <c r="G20" s="61">
        <v>58094</v>
      </c>
      <c r="H20" s="61"/>
      <c r="I20" s="61">
        <v>54293</v>
      </c>
    </row>
    <row r="21" spans="1:9" ht="15.6" x14ac:dyDescent="0.3">
      <c r="A21" s="11" t="s">
        <v>65</v>
      </c>
      <c r="B21" s="11"/>
      <c r="C21" s="11">
        <v>56901</v>
      </c>
      <c r="D21" s="11"/>
      <c r="E21" s="11">
        <v>58006</v>
      </c>
      <c r="F21" s="11"/>
      <c r="G21" s="11">
        <v>59111</v>
      </c>
      <c r="H21" s="11"/>
      <c r="I21" s="11">
        <v>55244</v>
      </c>
    </row>
    <row r="22" spans="1:9" ht="15.6" x14ac:dyDescent="0.3">
      <c r="A22" s="61" t="s">
        <v>66</v>
      </c>
      <c r="B22" s="61"/>
      <c r="C22" s="61">
        <v>57896</v>
      </c>
      <c r="D22" s="61"/>
      <c r="E22" s="61">
        <v>59021</v>
      </c>
      <c r="F22" s="61"/>
      <c r="G22" s="61">
        <v>60145</v>
      </c>
      <c r="H22" s="61"/>
      <c r="I22" s="61">
        <v>56210</v>
      </c>
    </row>
    <row r="23" spans="1:9" ht="15.6" x14ac:dyDescent="0.3">
      <c r="A23" s="11" t="s">
        <v>67</v>
      </c>
      <c r="B23" s="11"/>
      <c r="C23" s="11">
        <v>58911</v>
      </c>
      <c r="D23" s="11"/>
      <c r="E23" s="11">
        <v>60055</v>
      </c>
      <c r="F23" s="11"/>
      <c r="G23" s="11">
        <v>61199</v>
      </c>
      <c r="H23" s="11"/>
      <c r="I23" s="11">
        <v>57195</v>
      </c>
    </row>
    <row r="24" spans="1:9" ht="15.6" x14ac:dyDescent="0.3">
      <c r="A24" s="61" t="s">
        <v>68</v>
      </c>
      <c r="B24" s="61"/>
      <c r="C24" s="61">
        <v>59941</v>
      </c>
      <c r="D24" s="61"/>
      <c r="E24" s="61">
        <v>61105</v>
      </c>
      <c r="F24" s="61"/>
      <c r="G24" s="61">
        <v>62269</v>
      </c>
      <c r="H24" s="61"/>
      <c r="I24" s="61">
        <v>58195</v>
      </c>
    </row>
    <row r="25" spans="1:9" ht="15.6" x14ac:dyDescent="0.3">
      <c r="A25" s="11" t="s">
        <v>69</v>
      </c>
      <c r="B25" s="11"/>
      <c r="C25" s="11">
        <v>60990</v>
      </c>
      <c r="D25" s="11"/>
      <c r="E25" s="11">
        <v>62175</v>
      </c>
      <c r="F25" s="11"/>
      <c r="G25" s="11">
        <v>63359</v>
      </c>
      <c r="H25" s="11"/>
      <c r="I25" s="11">
        <v>59214</v>
      </c>
    </row>
    <row r="26" spans="1:9" ht="15.6" x14ac:dyDescent="0.3">
      <c r="A26" s="61" t="s">
        <v>70</v>
      </c>
      <c r="B26" s="61"/>
      <c r="C26" s="61">
        <v>62058</v>
      </c>
      <c r="D26" s="61"/>
      <c r="E26" s="61">
        <v>63263</v>
      </c>
      <c r="F26" s="61"/>
      <c r="G26" s="61">
        <v>64468</v>
      </c>
      <c r="H26" s="61"/>
      <c r="I26" s="61">
        <v>60250</v>
      </c>
    </row>
    <row r="27" spans="1:9" ht="15.6" x14ac:dyDescent="0.3">
      <c r="A27" s="11" t="s">
        <v>71</v>
      </c>
      <c r="B27" s="11"/>
      <c r="C27" s="11">
        <v>63144</v>
      </c>
      <c r="D27" s="11"/>
      <c r="E27" s="11">
        <v>64370</v>
      </c>
      <c r="F27" s="11"/>
      <c r="G27" s="11">
        <v>65596</v>
      </c>
      <c r="H27" s="11"/>
      <c r="I27" s="11">
        <v>61305</v>
      </c>
    </row>
    <row r="28" spans="1:9" ht="15.6" x14ac:dyDescent="0.3">
      <c r="A28" s="61" t="s">
        <v>72</v>
      </c>
      <c r="B28" s="61"/>
      <c r="C28" s="61">
        <v>64248</v>
      </c>
      <c r="D28" s="61"/>
      <c r="E28" s="61">
        <v>65496</v>
      </c>
      <c r="F28" s="61"/>
      <c r="G28" s="61">
        <v>66743</v>
      </c>
      <c r="H28" s="61"/>
      <c r="I28" s="61">
        <v>62377</v>
      </c>
    </row>
    <row r="29" spans="1:9" ht="15.6" x14ac:dyDescent="0.3">
      <c r="A29" s="11" t="s">
        <v>73</v>
      </c>
      <c r="B29" s="11"/>
      <c r="C29" s="11">
        <v>65373</v>
      </c>
      <c r="D29" s="11"/>
      <c r="E29" s="11">
        <v>66642</v>
      </c>
      <c r="F29" s="11"/>
      <c r="G29" s="11">
        <v>67912</v>
      </c>
      <c r="H29" s="11"/>
      <c r="I29" s="11">
        <v>63469</v>
      </c>
    </row>
    <row r="30" spans="1:9" ht="15.6" x14ac:dyDescent="0.3">
      <c r="A30" s="61" t="s">
        <v>74</v>
      </c>
      <c r="B30" s="61"/>
      <c r="C30" s="61">
        <v>66517</v>
      </c>
      <c r="D30" s="61"/>
      <c r="E30" s="61">
        <v>67809</v>
      </c>
      <c r="F30" s="61"/>
      <c r="G30" s="61">
        <v>69101</v>
      </c>
      <c r="H30" s="61"/>
      <c r="I30" s="61">
        <v>64580</v>
      </c>
    </row>
    <row r="31" spans="1:9" ht="15.6" x14ac:dyDescent="0.3">
      <c r="A31" s="11" t="s">
        <v>75</v>
      </c>
      <c r="B31" s="11"/>
      <c r="C31" s="11">
        <v>67681</v>
      </c>
      <c r="D31" s="11"/>
      <c r="E31" s="11">
        <v>68996</v>
      </c>
      <c r="F31" s="11"/>
      <c r="G31" s="11">
        <v>70310</v>
      </c>
      <c r="H31" s="11"/>
      <c r="I31" s="11">
        <v>65710</v>
      </c>
    </row>
    <row r="32" spans="1:9" ht="15.6" x14ac:dyDescent="0.3">
      <c r="A32" s="61" t="s">
        <v>76</v>
      </c>
      <c r="B32" s="61"/>
      <c r="C32" s="61">
        <v>68865</v>
      </c>
      <c r="D32" s="61"/>
      <c r="E32" s="61">
        <v>70202</v>
      </c>
      <c r="F32" s="61"/>
      <c r="G32" s="61">
        <v>71539</v>
      </c>
      <c r="H32" s="61"/>
      <c r="I32" s="61">
        <v>66859</v>
      </c>
    </row>
    <row r="33" spans="1:9" ht="15.6" x14ac:dyDescent="0.3">
      <c r="A33" s="11" t="s">
        <v>77</v>
      </c>
      <c r="B33" s="11"/>
      <c r="C33" s="11">
        <v>70070</v>
      </c>
      <c r="D33" s="11"/>
      <c r="E33" s="11">
        <v>71432</v>
      </c>
      <c r="F33" s="11"/>
      <c r="G33" s="11">
        <v>72792</v>
      </c>
      <c r="H33" s="11"/>
      <c r="I33" s="11">
        <v>68030</v>
      </c>
    </row>
    <row r="34" spans="1:9" ht="15.6" x14ac:dyDescent="0.3">
      <c r="A34" s="11"/>
      <c r="B34" s="11"/>
      <c r="C34" s="11"/>
      <c r="D34" s="11"/>
      <c r="E34" s="1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EA71F-BC79-4D30-B409-27A655132437}">
  <dimension ref="A1:I33"/>
  <sheetViews>
    <sheetView topLeftCell="A2" zoomScaleNormal="100" workbookViewId="0">
      <selection activeCell="A6" sqref="A6:I32"/>
    </sheetView>
  </sheetViews>
  <sheetFormatPr defaultRowHeight="14.4" x14ac:dyDescent="0.3"/>
  <cols>
    <col min="1" max="1" width="23.5546875" customWidth="1"/>
    <col min="2" max="2" width="4.5546875" customWidth="1"/>
    <col min="3" max="3" width="14.33203125" bestFit="1" customWidth="1"/>
    <col min="4" max="4" width="4.21875" customWidth="1"/>
    <col min="5" max="5" width="14.33203125" customWidth="1"/>
    <col min="6" max="6" width="4.109375" customWidth="1"/>
    <col min="7" max="7" width="14.33203125" bestFit="1" customWidth="1"/>
    <col min="8" max="8" width="4.33203125" customWidth="1"/>
    <col min="9" max="9" width="14.33203125" bestFit="1" customWidth="1"/>
  </cols>
  <sheetData>
    <row r="1" spans="1:9" ht="15.6" x14ac:dyDescent="0.3">
      <c r="A1" s="10" t="s">
        <v>135</v>
      </c>
    </row>
    <row r="3" spans="1:9" x14ac:dyDescent="0.3">
      <c r="A3" s="73" t="s">
        <v>136</v>
      </c>
    </row>
    <row r="6" spans="1:9" ht="15.6" x14ac:dyDescent="0.3">
      <c r="A6" s="10" t="s">
        <v>52</v>
      </c>
      <c r="C6" s="69" t="s">
        <v>129</v>
      </c>
      <c r="E6" s="71" t="s">
        <v>130</v>
      </c>
      <c r="G6" s="70" t="s">
        <v>131</v>
      </c>
      <c r="I6" s="72" t="s">
        <v>117</v>
      </c>
    </row>
    <row r="7" spans="1:9" ht="15.6" x14ac:dyDescent="0.3">
      <c r="I7" s="11"/>
    </row>
    <row r="8" spans="1:9" ht="15.6" x14ac:dyDescent="0.3">
      <c r="A8" s="11" t="s">
        <v>53</v>
      </c>
      <c r="B8" s="11"/>
      <c r="C8" s="11">
        <v>47037</v>
      </c>
      <c r="D8" s="11"/>
      <c r="E8" s="11">
        <v>47950</v>
      </c>
      <c r="F8" s="11"/>
      <c r="G8" s="11">
        <v>48864</v>
      </c>
      <c r="H8" s="11"/>
      <c r="I8" s="11">
        <v>45667</v>
      </c>
    </row>
    <row r="9" spans="1:9" ht="15.6" x14ac:dyDescent="0.3">
      <c r="A9" s="61" t="s">
        <v>54</v>
      </c>
      <c r="B9" s="61"/>
      <c r="C9" s="61">
        <v>47860</v>
      </c>
      <c r="D9" s="61"/>
      <c r="E9" s="61">
        <v>48789</v>
      </c>
      <c r="F9" s="61"/>
      <c r="G9" s="61">
        <v>49719</v>
      </c>
      <c r="H9" s="61"/>
      <c r="I9" s="61">
        <v>46466</v>
      </c>
    </row>
    <row r="10" spans="1:9" ht="15.6" x14ac:dyDescent="0.3">
      <c r="A10" s="11" t="s">
        <v>55</v>
      </c>
      <c r="B10" s="11"/>
      <c r="C10" s="11">
        <v>48698</v>
      </c>
      <c r="D10" s="11"/>
      <c r="E10" s="11">
        <v>49644</v>
      </c>
      <c r="F10" s="11"/>
      <c r="G10" s="11">
        <v>50590</v>
      </c>
      <c r="H10" s="11"/>
      <c r="I10" s="11">
        <v>47280</v>
      </c>
    </row>
    <row r="11" spans="1:9" ht="15.6" x14ac:dyDescent="0.3">
      <c r="A11" s="61" t="s">
        <v>56</v>
      </c>
      <c r="B11" s="61"/>
      <c r="C11" s="61">
        <v>49550</v>
      </c>
      <c r="D11" s="61"/>
      <c r="E11" s="61">
        <v>50512</v>
      </c>
      <c r="F11" s="61"/>
      <c r="G11" s="61">
        <v>51474</v>
      </c>
      <c r="H11" s="61"/>
      <c r="I11" s="61">
        <v>48107</v>
      </c>
    </row>
    <row r="12" spans="1:9" ht="15.6" x14ac:dyDescent="0.3">
      <c r="A12" s="11" t="s">
        <v>57</v>
      </c>
      <c r="B12" s="11"/>
      <c r="C12" s="11">
        <v>50419</v>
      </c>
      <c r="D12" s="11"/>
      <c r="E12" s="11">
        <v>51398</v>
      </c>
      <c r="F12" s="11"/>
      <c r="G12" s="11">
        <v>52377</v>
      </c>
      <c r="H12" s="11"/>
      <c r="I12" s="11">
        <v>48950</v>
      </c>
    </row>
    <row r="13" spans="1:9" ht="15.6" x14ac:dyDescent="0.3">
      <c r="A13" s="61" t="s">
        <v>58</v>
      </c>
      <c r="B13" s="61"/>
      <c r="C13" s="61">
        <v>51300</v>
      </c>
      <c r="D13" s="61"/>
      <c r="E13" s="61">
        <v>52296</v>
      </c>
      <c r="F13" s="61"/>
      <c r="G13" s="61">
        <v>53292</v>
      </c>
      <c r="H13" s="61"/>
      <c r="I13" s="61">
        <v>49806</v>
      </c>
    </row>
    <row r="14" spans="1:9" ht="15.6" x14ac:dyDescent="0.3">
      <c r="A14" s="11" t="s">
        <v>59</v>
      </c>
      <c r="B14" s="11"/>
      <c r="C14" s="11">
        <v>52197</v>
      </c>
      <c r="D14" s="11"/>
      <c r="E14" s="11">
        <v>53211</v>
      </c>
      <c r="F14" s="11"/>
      <c r="G14" s="11">
        <v>54224</v>
      </c>
      <c r="H14" s="11"/>
      <c r="I14" s="11">
        <v>50677</v>
      </c>
    </row>
    <row r="15" spans="1:9" ht="15.6" x14ac:dyDescent="0.3">
      <c r="A15" s="61" t="s">
        <v>60</v>
      </c>
      <c r="B15" s="61"/>
      <c r="C15" s="61">
        <v>53112</v>
      </c>
      <c r="D15" s="61"/>
      <c r="E15" s="61">
        <v>54143</v>
      </c>
      <c r="F15" s="61"/>
      <c r="G15" s="61">
        <v>55175</v>
      </c>
      <c r="H15" s="61"/>
      <c r="I15" s="61">
        <v>51565</v>
      </c>
    </row>
    <row r="16" spans="1:9" ht="15.6" x14ac:dyDescent="0.3">
      <c r="A16" s="11" t="s">
        <v>61</v>
      </c>
      <c r="B16" s="11"/>
      <c r="C16" s="11">
        <v>54041</v>
      </c>
      <c r="D16" s="11"/>
      <c r="E16" s="11">
        <v>55090</v>
      </c>
      <c r="F16" s="11"/>
      <c r="G16" s="11">
        <v>56140</v>
      </c>
      <c r="H16" s="11"/>
      <c r="I16" s="11">
        <v>52467</v>
      </c>
    </row>
    <row r="17" spans="1:9" ht="15.6" x14ac:dyDescent="0.3">
      <c r="A17" s="61" t="s">
        <v>62</v>
      </c>
      <c r="B17" s="61"/>
      <c r="C17" s="61">
        <v>54987</v>
      </c>
      <c r="D17" s="61"/>
      <c r="E17" s="61">
        <v>56054</v>
      </c>
      <c r="F17" s="61"/>
      <c r="G17" s="61">
        <v>57122</v>
      </c>
      <c r="H17" s="61"/>
      <c r="I17" s="61">
        <v>53385</v>
      </c>
    </row>
    <row r="18" spans="1:9" ht="15.6" x14ac:dyDescent="0.3">
      <c r="A18" s="11" t="s">
        <v>63</v>
      </c>
      <c r="B18" s="11"/>
      <c r="C18" s="11">
        <v>55949</v>
      </c>
      <c r="D18" s="11"/>
      <c r="E18" s="11">
        <v>57035</v>
      </c>
      <c r="F18" s="11"/>
      <c r="G18" s="11">
        <v>58121</v>
      </c>
      <c r="H18" s="11"/>
      <c r="I18" s="11">
        <v>54319</v>
      </c>
    </row>
    <row r="19" spans="1:9" ht="15.6" x14ac:dyDescent="0.3">
      <c r="A19" s="61" t="s">
        <v>64</v>
      </c>
      <c r="B19" s="61"/>
      <c r="C19" s="61">
        <v>56928</v>
      </c>
      <c r="D19" s="61"/>
      <c r="E19" s="61">
        <v>58034</v>
      </c>
      <c r="F19" s="61"/>
      <c r="G19" s="61">
        <v>59139</v>
      </c>
      <c r="H19" s="61"/>
      <c r="I19" s="61">
        <v>55270</v>
      </c>
    </row>
    <row r="20" spans="1:9" ht="15.6" x14ac:dyDescent="0.3">
      <c r="A20" s="11" t="s">
        <v>65</v>
      </c>
      <c r="B20" s="11"/>
      <c r="C20" s="11">
        <v>57924</v>
      </c>
      <c r="D20" s="11"/>
      <c r="E20" s="11">
        <v>59049</v>
      </c>
      <c r="F20" s="11"/>
      <c r="G20" s="11">
        <v>60174</v>
      </c>
      <c r="H20" s="11"/>
      <c r="I20" s="11">
        <v>56237</v>
      </c>
    </row>
    <row r="21" spans="1:9" ht="15.6" x14ac:dyDescent="0.3">
      <c r="A21" s="61" t="s">
        <v>66</v>
      </c>
      <c r="B21" s="61"/>
      <c r="C21" s="61">
        <v>58938</v>
      </c>
      <c r="D21" s="61"/>
      <c r="E21" s="61">
        <v>60082</v>
      </c>
      <c r="F21" s="61"/>
      <c r="G21" s="61">
        <v>61226</v>
      </c>
      <c r="H21" s="61"/>
      <c r="I21" s="61">
        <v>57221</v>
      </c>
    </row>
    <row r="22" spans="1:9" ht="15.6" x14ac:dyDescent="0.3">
      <c r="A22" s="11" t="s">
        <v>67</v>
      </c>
      <c r="B22" s="11"/>
      <c r="C22" s="11">
        <v>59969</v>
      </c>
      <c r="D22" s="11"/>
      <c r="E22" s="11">
        <v>61133</v>
      </c>
      <c r="F22" s="11"/>
      <c r="G22" s="11">
        <v>62298</v>
      </c>
      <c r="H22" s="11"/>
      <c r="I22" s="11">
        <v>58222</v>
      </c>
    </row>
    <row r="23" spans="1:9" ht="15.6" x14ac:dyDescent="0.3">
      <c r="A23" s="61" t="s">
        <v>68</v>
      </c>
      <c r="B23" s="61"/>
      <c r="C23" s="61">
        <v>61018</v>
      </c>
      <c r="D23" s="61"/>
      <c r="E23" s="61">
        <v>62203</v>
      </c>
      <c r="F23" s="61"/>
      <c r="G23" s="61">
        <v>63388</v>
      </c>
      <c r="H23" s="61"/>
      <c r="I23" s="61">
        <v>59241</v>
      </c>
    </row>
    <row r="24" spans="1:9" ht="15.6" x14ac:dyDescent="0.3">
      <c r="A24" s="11" t="s">
        <v>69</v>
      </c>
      <c r="B24" s="11"/>
      <c r="C24" s="11">
        <v>62086</v>
      </c>
      <c r="D24" s="11"/>
      <c r="E24" s="11">
        <v>63292</v>
      </c>
      <c r="F24" s="11"/>
      <c r="G24" s="11">
        <v>64497</v>
      </c>
      <c r="H24" s="11"/>
      <c r="I24" s="11">
        <v>60278</v>
      </c>
    </row>
    <row r="25" spans="1:9" ht="15.6" x14ac:dyDescent="0.3">
      <c r="A25" s="61" t="s">
        <v>70</v>
      </c>
      <c r="B25" s="61"/>
      <c r="C25" s="61">
        <v>63172</v>
      </c>
      <c r="D25" s="61"/>
      <c r="E25" s="61">
        <v>64399</v>
      </c>
      <c r="F25" s="61"/>
      <c r="G25" s="61">
        <v>65625</v>
      </c>
      <c r="H25" s="61"/>
      <c r="I25" s="61">
        <v>61332</v>
      </c>
    </row>
    <row r="26" spans="1:9" ht="15.6" x14ac:dyDescent="0.3">
      <c r="A26" s="11" t="s">
        <v>71</v>
      </c>
      <c r="B26" s="11"/>
      <c r="C26" s="11">
        <v>64279</v>
      </c>
      <c r="D26" s="11"/>
      <c r="E26" s="11">
        <v>65527</v>
      </c>
      <c r="F26" s="11"/>
      <c r="G26" s="11">
        <v>66775</v>
      </c>
      <c r="H26" s="11"/>
      <c r="I26" s="11">
        <v>62407</v>
      </c>
    </row>
    <row r="27" spans="1:9" ht="15.6" x14ac:dyDescent="0.3">
      <c r="A27" s="61" t="s">
        <v>72</v>
      </c>
      <c r="B27" s="61"/>
      <c r="C27" s="61">
        <v>65403</v>
      </c>
      <c r="D27" s="61"/>
      <c r="E27" s="61">
        <v>66673</v>
      </c>
      <c r="F27" s="61"/>
      <c r="G27" s="61">
        <v>67943</v>
      </c>
      <c r="H27" s="61"/>
      <c r="I27" s="61">
        <v>63498</v>
      </c>
    </row>
    <row r="28" spans="1:9" ht="15.6" x14ac:dyDescent="0.3">
      <c r="A28" s="11" t="s">
        <v>73</v>
      </c>
      <c r="B28" s="11"/>
      <c r="C28" s="11">
        <v>66631</v>
      </c>
      <c r="D28" s="11"/>
      <c r="E28" s="11">
        <v>67925</v>
      </c>
      <c r="F28" s="11"/>
      <c r="G28" s="11">
        <v>69218</v>
      </c>
      <c r="H28" s="11"/>
      <c r="I28" s="11">
        <v>64690</v>
      </c>
    </row>
    <row r="29" spans="1:9" ht="15.6" x14ac:dyDescent="0.3">
      <c r="A29" s="61" t="s">
        <v>74</v>
      </c>
      <c r="B29" s="61"/>
      <c r="C29" s="61">
        <v>67712</v>
      </c>
      <c r="D29" s="61"/>
      <c r="E29" s="61">
        <v>69027</v>
      </c>
      <c r="F29" s="61"/>
      <c r="G29" s="61">
        <v>70342</v>
      </c>
      <c r="H29" s="61"/>
      <c r="I29" s="61">
        <v>65740</v>
      </c>
    </row>
    <row r="30" spans="1:9" ht="15.6" x14ac:dyDescent="0.3">
      <c r="A30" s="11" t="s">
        <v>75</v>
      </c>
      <c r="B30" s="11"/>
      <c r="C30" s="11">
        <v>68897</v>
      </c>
      <c r="D30" s="11"/>
      <c r="E30" s="11">
        <v>70235</v>
      </c>
      <c r="F30" s="11"/>
      <c r="G30" s="11">
        <v>71572</v>
      </c>
      <c r="H30" s="11"/>
      <c r="I30" s="11">
        <v>66890</v>
      </c>
    </row>
    <row r="31" spans="1:9" ht="15.6" x14ac:dyDescent="0.3">
      <c r="A31" s="61" t="s">
        <v>76</v>
      </c>
      <c r="B31" s="61"/>
      <c r="C31" s="61">
        <v>70103</v>
      </c>
      <c r="D31" s="61"/>
      <c r="E31" s="61">
        <v>71464</v>
      </c>
      <c r="F31" s="61"/>
      <c r="G31" s="61">
        <v>72825</v>
      </c>
      <c r="H31" s="61"/>
      <c r="I31" s="61">
        <v>68061</v>
      </c>
    </row>
    <row r="32" spans="1:9" ht="15.6" x14ac:dyDescent="0.3">
      <c r="A32" s="11" t="s">
        <v>77</v>
      </c>
      <c r="B32" s="11"/>
      <c r="C32" s="11">
        <v>71330</v>
      </c>
      <c r="D32" s="11"/>
      <c r="E32" s="11">
        <v>72715</v>
      </c>
      <c r="F32" s="11"/>
      <c r="G32" s="11">
        <v>74100</v>
      </c>
      <c r="H32" s="11"/>
      <c r="I32" s="11">
        <v>69252</v>
      </c>
    </row>
    <row r="33" spans="1:2" ht="15.6" x14ac:dyDescent="0.3">
      <c r="A33" s="11"/>
      <c r="B33" s="11"/>
    </row>
  </sheetData>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4"/>
  <sheetViews>
    <sheetView topLeftCell="A3" workbookViewId="0">
      <selection activeCell="D15" sqref="D15"/>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16</v>
      </c>
      <c r="B1" s="3" t="s">
        <v>17</v>
      </c>
      <c r="C1" s="4"/>
      <c r="D1" s="3" t="s">
        <v>18</v>
      </c>
      <c r="E1" s="4"/>
    </row>
    <row r="2" spans="1:7" ht="16.2" thickBot="1" x14ac:dyDescent="0.35">
      <c r="A2" s="4"/>
      <c r="B2" s="4"/>
      <c r="C2" s="4"/>
      <c r="D2" s="4"/>
      <c r="E2" s="4"/>
      <c r="G2" s="68" t="s">
        <v>137</v>
      </c>
    </row>
    <row r="3" spans="1:7" ht="16.2" thickBot="1" x14ac:dyDescent="0.35">
      <c r="A3" s="4" t="s">
        <v>19</v>
      </c>
      <c r="B3">
        <v>97869</v>
      </c>
      <c r="C3" s="4"/>
      <c r="D3" s="9">
        <v>0.33</v>
      </c>
      <c r="E3" s="4"/>
    </row>
    <row r="4" spans="1:7" ht="16.2" thickBot="1" x14ac:dyDescent="0.35">
      <c r="A4" s="4" t="s">
        <v>21</v>
      </c>
      <c r="B4">
        <v>121204</v>
      </c>
      <c r="C4" s="4"/>
      <c r="D4" s="9"/>
      <c r="E4" s="4"/>
    </row>
    <row r="5" spans="1:7" ht="16.2" thickBot="1" x14ac:dyDescent="0.35">
      <c r="A5" s="4" t="s">
        <v>20</v>
      </c>
      <c r="B5">
        <v>137609</v>
      </c>
      <c r="C5" s="4"/>
      <c r="D5" s="4"/>
      <c r="E5" s="4"/>
    </row>
    <row r="6" spans="1:7" ht="16.2" thickBot="1" x14ac:dyDescent="0.35">
      <c r="A6" s="4" t="s">
        <v>23</v>
      </c>
      <c r="B6">
        <v>241263</v>
      </c>
      <c r="C6" s="4"/>
      <c r="D6" s="4"/>
      <c r="E6" s="4"/>
    </row>
    <row r="7" spans="1:7" ht="16.2" thickBot="1" x14ac:dyDescent="0.35">
      <c r="A7" s="4" t="s">
        <v>24</v>
      </c>
      <c r="B7">
        <v>242236</v>
      </c>
      <c r="C7" s="4"/>
      <c r="D7" s="4"/>
      <c r="E7" s="4"/>
    </row>
    <row r="8" spans="1:7" ht="16.2" thickBot="1" x14ac:dyDescent="0.35">
      <c r="A8" s="4" t="s">
        <v>25</v>
      </c>
      <c r="B8">
        <v>247378</v>
      </c>
      <c r="C8" s="4"/>
      <c r="D8" s="4"/>
      <c r="E8" s="4"/>
    </row>
    <row r="9" spans="1:7" ht="16.2" thickBot="1" x14ac:dyDescent="0.35">
      <c r="A9" s="4" t="s">
        <v>22</v>
      </c>
      <c r="B9">
        <v>260132</v>
      </c>
      <c r="C9" s="4"/>
      <c r="D9" s="4"/>
      <c r="E9" s="4"/>
    </row>
    <row r="10" spans="1:7" ht="16.2" thickBot="1" x14ac:dyDescent="0.35">
      <c r="A10" s="4" t="s">
        <v>26</v>
      </c>
      <c r="B10">
        <v>266113</v>
      </c>
      <c r="C10" s="4"/>
      <c r="D10" s="4"/>
      <c r="E10" s="4"/>
    </row>
    <row r="11" spans="1:7" ht="16.2" thickBot="1" x14ac:dyDescent="0.35">
      <c r="A11" s="4" t="s">
        <v>28</v>
      </c>
      <c r="B11">
        <v>267898</v>
      </c>
      <c r="C11" s="4"/>
      <c r="D11" s="4"/>
      <c r="E11" s="4"/>
    </row>
    <row r="12" spans="1:7" ht="16.2" thickBot="1" x14ac:dyDescent="0.35">
      <c r="A12" s="4" t="s">
        <v>27</v>
      </c>
      <c r="B12">
        <v>268253</v>
      </c>
      <c r="C12" s="4"/>
      <c r="D12" s="4"/>
      <c r="E12" s="4"/>
    </row>
    <row r="13" spans="1:7" ht="16.2" thickBot="1" x14ac:dyDescent="0.35">
      <c r="A13" s="4" t="s">
        <v>29</v>
      </c>
      <c r="B13">
        <v>271570</v>
      </c>
      <c r="C13" s="4"/>
      <c r="D13" s="5"/>
      <c r="E13" s="4"/>
    </row>
    <row r="14" spans="1:7" ht="16.2" thickBot="1" x14ac:dyDescent="0.35">
      <c r="A14" s="4" t="s">
        <v>30</v>
      </c>
      <c r="B14">
        <v>281757</v>
      </c>
      <c r="C14" s="4"/>
      <c r="D14" s="4"/>
      <c r="E14" s="4"/>
    </row>
    <row r="15" spans="1:7" ht="16.2" thickBot="1" x14ac:dyDescent="0.35">
      <c r="A15" s="4" t="s">
        <v>31</v>
      </c>
      <c r="B15">
        <v>295794</v>
      </c>
      <c r="C15" s="4"/>
      <c r="D15" s="4">
        <v>295794</v>
      </c>
      <c r="E15" s="4"/>
    </row>
    <row r="16" spans="1:7" ht="16.2" thickBot="1" x14ac:dyDescent="0.35">
      <c r="A16" s="4" t="s">
        <v>44</v>
      </c>
      <c r="B16">
        <v>296505</v>
      </c>
      <c r="C16" s="4"/>
      <c r="D16" s="4"/>
      <c r="E16" s="4"/>
    </row>
    <row r="17" spans="1:5" ht="16.2" thickBot="1" x14ac:dyDescent="0.35">
      <c r="A17" s="4" t="s">
        <v>32</v>
      </c>
      <c r="B17">
        <v>309697</v>
      </c>
      <c r="C17" s="4"/>
      <c r="D17" s="4"/>
      <c r="E17" s="4"/>
    </row>
    <row r="18" spans="1:5" ht="16.2" thickBot="1" x14ac:dyDescent="0.35">
      <c r="A18" s="4" t="s">
        <v>33</v>
      </c>
      <c r="B18">
        <v>322963</v>
      </c>
      <c r="C18" s="4"/>
      <c r="D18" s="4"/>
      <c r="E18" s="4"/>
    </row>
    <row r="19" spans="1:5" ht="16.2" thickBot="1" x14ac:dyDescent="0.35">
      <c r="A19" s="4" t="s">
        <v>138</v>
      </c>
      <c r="B19">
        <v>324195</v>
      </c>
      <c r="C19" s="4"/>
      <c r="D19" s="4"/>
      <c r="E19" s="4"/>
    </row>
    <row r="20" spans="1:5" ht="16.2" thickBot="1" x14ac:dyDescent="0.35">
      <c r="A20" s="4" t="s">
        <v>34</v>
      </c>
      <c r="B20">
        <v>324748</v>
      </c>
      <c r="C20" s="4"/>
      <c r="D20" s="4"/>
      <c r="E20" s="4"/>
    </row>
    <row r="21" spans="1:5" ht="16.2" thickBot="1" x14ac:dyDescent="0.35">
      <c r="A21" s="4" t="s">
        <v>36</v>
      </c>
      <c r="B21">
        <v>347850</v>
      </c>
      <c r="C21" s="4"/>
      <c r="D21" s="4"/>
      <c r="E21" s="4"/>
    </row>
    <row r="22" spans="1:5" ht="16.2" thickBot="1" x14ac:dyDescent="0.35">
      <c r="A22" s="4" t="s">
        <v>35</v>
      </c>
      <c r="B22">
        <v>370922</v>
      </c>
      <c r="C22" s="4"/>
      <c r="D22" s="4"/>
      <c r="E22" s="4"/>
    </row>
    <row r="23" spans="1:5" ht="16.2" thickBot="1" x14ac:dyDescent="0.35">
      <c r="A23" s="4" t="s">
        <v>39</v>
      </c>
      <c r="B23">
        <v>379979</v>
      </c>
      <c r="C23" s="4"/>
      <c r="D23" s="4"/>
      <c r="E23" s="4"/>
    </row>
    <row r="24" spans="1:5" ht="16.2" thickBot="1" x14ac:dyDescent="0.35">
      <c r="A24" s="4" t="s">
        <v>40</v>
      </c>
      <c r="B24">
        <v>414533</v>
      </c>
      <c r="C24" s="4"/>
      <c r="D24" s="4"/>
      <c r="E24" s="4"/>
    </row>
    <row r="25" spans="1:5" ht="16.2" thickBot="1" x14ac:dyDescent="0.35">
      <c r="A25" s="4" t="s">
        <v>37</v>
      </c>
      <c r="B25">
        <v>426673</v>
      </c>
      <c r="C25" s="4"/>
      <c r="D25" s="4"/>
      <c r="E25" s="4"/>
    </row>
    <row r="26" spans="1:5" ht="16.2" thickBot="1" x14ac:dyDescent="0.35">
      <c r="A26" s="4" t="s">
        <v>38</v>
      </c>
      <c r="B26">
        <v>448709</v>
      </c>
      <c r="C26" s="4"/>
      <c r="D26" s="4"/>
      <c r="E26" s="4"/>
    </row>
    <row r="27" spans="1:5" ht="16.2" thickBot="1" x14ac:dyDescent="0.35">
      <c r="A27" s="4" t="s">
        <v>41</v>
      </c>
      <c r="B27">
        <v>604407</v>
      </c>
      <c r="C27" s="4"/>
      <c r="D27" s="9">
        <v>2.04</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42</v>
      </c>
      <c r="B30" s="15"/>
      <c r="C30" s="44">
        <v>295794</v>
      </c>
      <c r="D30" s="21"/>
      <c r="E30" s="4"/>
    </row>
    <row r="31" spans="1:5" ht="16.2" thickBot="1" x14ac:dyDescent="0.35">
      <c r="A31" s="7" t="s">
        <v>43</v>
      </c>
      <c r="B31" s="15"/>
      <c r="C31" s="45">
        <v>35495</v>
      </c>
      <c r="D31" s="21"/>
      <c r="E31" s="8" t="s">
        <v>46</v>
      </c>
    </row>
    <row r="34" spans="1:1" x14ac:dyDescent="0.3">
      <c r="A34" s="37" t="s">
        <v>139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Welcome</vt:lpstr>
      <vt:lpstr>Comp Worksheet with Housing</vt:lpstr>
      <vt:lpstr>Reimbursable Expenses Worksheet</vt:lpstr>
      <vt:lpstr>Comp Worksheet with Parsonage</vt:lpstr>
      <vt:lpstr>Benefits</vt:lpstr>
      <vt:lpstr>2024 Pastor Cash Comp Housing</vt:lpstr>
      <vt:lpstr>2024 Pastor Cash Comp Parsonage</vt:lpstr>
      <vt:lpstr>Deacon Min. Salary Guidelines</vt:lpstr>
      <vt:lpstr>2023 Housing Cost Data</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dcterms:created xsi:type="dcterms:W3CDTF">2021-03-11T22:21:45Z</dcterms:created>
  <dcterms:modified xsi:type="dcterms:W3CDTF">2023-04-18T20:54:11Z</dcterms:modified>
</cp:coreProperties>
</file>